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C0DC2D58-BD25-4312-ABEA-D4E33164775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English" sheetId="9" r:id="rId2"/>
    <sheet name="Levelező" sheetId="5" r:id="rId3"/>
    <sheet name="Rövidítések" sheetId="10" r:id="rId4"/>
  </sheets>
  <definedNames>
    <definedName name="_xlnm._FilterDatabase" localSheetId="1" hidden="1">English!$A$9:$W$66</definedName>
    <definedName name="_xlnm._FilterDatabase" localSheetId="0" hidden="1">Nappali!$A$8:$W$81</definedName>
    <definedName name="_xlnm.Print_Titles" localSheetId="1">English!$9:$11</definedName>
    <definedName name="_xlnm.Print_Titles" localSheetId="2">Levelező!$8:$10</definedName>
    <definedName name="_xlnm.Print_Titles" localSheetId="0">Nappali!$8:$10</definedName>
    <definedName name="_xlnm.Print_Area" localSheetId="1">English!$A$1:$V$77</definedName>
    <definedName name="_xlnm.Print_Area" localSheetId="2">Levelező!$A$1:$S$81</definedName>
    <definedName name="_xlnm.Print_Area" localSheetId="0">Nappali!$A$1:$V$95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4" l="1"/>
  <c r="J56" i="4"/>
  <c r="M56" i="4"/>
  <c r="N56" i="4"/>
  <c r="O56" i="4"/>
  <c r="P56" i="4"/>
  <c r="Q56" i="4"/>
  <c r="H56" i="4"/>
  <c r="I45" i="4"/>
  <c r="J45" i="4"/>
  <c r="N45" i="4"/>
  <c r="O45" i="4"/>
  <c r="P45" i="4"/>
  <c r="Q45" i="4"/>
  <c r="H45" i="4"/>
  <c r="I23" i="4"/>
  <c r="J23" i="4"/>
  <c r="N23" i="4"/>
  <c r="O23" i="4"/>
  <c r="P23" i="4"/>
  <c r="Q23" i="4"/>
  <c r="H23" i="4"/>
  <c r="I35" i="4"/>
  <c r="J35" i="4"/>
  <c r="N35" i="4"/>
  <c r="O35" i="4"/>
  <c r="P35" i="4"/>
  <c r="Q35" i="4"/>
  <c r="H35" i="4"/>
  <c r="M27" i="4"/>
  <c r="L27" i="4"/>
  <c r="K27" i="4"/>
  <c r="I91" i="4"/>
  <c r="J91" i="4"/>
  <c r="N91" i="4"/>
  <c r="O91" i="4"/>
  <c r="P91" i="4"/>
  <c r="Q91" i="4"/>
  <c r="H91" i="4"/>
  <c r="I76" i="4"/>
  <c r="J76" i="4"/>
  <c r="M76" i="4"/>
  <c r="N76" i="4"/>
  <c r="O76" i="4"/>
  <c r="P76" i="4"/>
  <c r="Q76" i="4"/>
  <c r="H76" i="4"/>
  <c r="I71" i="4"/>
  <c r="J71" i="4"/>
  <c r="N71" i="4"/>
  <c r="O71" i="4"/>
  <c r="P71" i="4"/>
  <c r="Q71" i="4"/>
  <c r="H71" i="4"/>
  <c r="I63" i="4"/>
  <c r="J63" i="4"/>
  <c r="N63" i="4"/>
  <c r="O63" i="4"/>
  <c r="P63" i="4"/>
  <c r="Q63" i="4"/>
  <c r="H63" i="4"/>
  <c r="Q76" i="9"/>
  <c r="P76" i="9"/>
  <c r="O76" i="9"/>
  <c r="N76" i="9"/>
  <c r="J76" i="9"/>
  <c r="I76" i="9"/>
  <c r="H76" i="9"/>
  <c r="M75" i="9"/>
  <c r="L75" i="9"/>
  <c r="K75" i="9"/>
  <c r="M73" i="9"/>
  <c r="L73" i="9"/>
  <c r="K73" i="9"/>
  <c r="M74" i="9"/>
  <c r="L74" i="9"/>
  <c r="K74" i="9"/>
  <c r="M71" i="9"/>
  <c r="L71" i="9"/>
  <c r="K71" i="9"/>
  <c r="M72" i="9"/>
  <c r="L72" i="9"/>
  <c r="K72" i="9"/>
  <c r="Q65" i="9"/>
  <c r="P65" i="9"/>
  <c r="O65" i="9"/>
  <c r="N65" i="9"/>
  <c r="M65" i="9"/>
  <c r="J65" i="9"/>
  <c r="I65" i="9"/>
  <c r="H65" i="9"/>
  <c r="L64" i="9"/>
  <c r="K64" i="9"/>
  <c r="L63" i="9"/>
  <c r="K63" i="9"/>
  <c r="L61" i="9"/>
  <c r="K61" i="9"/>
  <c r="L62" i="9"/>
  <c r="K62" i="9"/>
  <c r="Q60" i="9"/>
  <c r="P60" i="9"/>
  <c r="O60" i="9"/>
  <c r="N60" i="9"/>
  <c r="J60" i="9"/>
  <c r="I60" i="9"/>
  <c r="H60" i="9"/>
  <c r="M58" i="9"/>
  <c r="L58" i="9"/>
  <c r="K58" i="9"/>
  <c r="M57" i="9"/>
  <c r="L57" i="9"/>
  <c r="K57" i="9"/>
  <c r="M59" i="9"/>
  <c r="L59" i="9"/>
  <c r="K59" i="9"/>
  <c r="M54" i="9"/>
  <c r="L54" i="9"/>
  <c r="K54" i="9"/>
  <c r="M56" i="9"/>
  <c r="L56" i="9"/>
  <c r="K56" i="9"/>
  <c r="M55" i="9"/>
  <c r="L55" i="9"/>
  <c r="K55" i="9"/>
  <c r="M53" i="9"/>
  <c r="L53" i="9"/>
  <c r="K53" i="9"/>
  <c r="Q52" i="9"/>
  <c r="P52" i="9"/>
  <c r="O52" i="9"/>
  <c r="N52" i="9"/>
  <c r="J52" i="9"/>
  <c r="I52" i="9"/>
  <c r="H52" i="9"/>
  <c r="M51" i="9"/>
  <c r="L51" i="9"/>
  <c r="K51" i="9"/>
  <c r="M50" i="9"/>
  <c r="L50" i="9"/>
  <c r="K50" i="9"/>
  <c r="M46" i="9"/>
  <c r="L46" i="9"/>
  <c r="K46" i="9"/>
  <c r="M47" i="9"/>
  <c r="L47" i="9"/>
  <c r="K47" i="9"/>
  <c r="M48" i="9"/>
  <c r="L48" i="9"/>
  <c r="K48" i="9"/>
  <c r="M49" i="9"/>
  <c r="L49" i="9"/>
  <c r="K49" i="9"/>
  <c r="Q45" i="9"/>
  <c r="P45" i="9"/>
  <c r="O45" i="9"/>
  <c r="N45" i="9"/>
  <c r="M45" i="9"/>
  <c r="J45" i="9"/>
  <c r="I45" i="9"/>
  <c r="H45" i="9"/>
  <c r="L44" i="9"/>
  <c r="K44" i="9"/>
  <c r="L40" i="9"/>
  <c r="K40" i="9"/>
  <c r="L38" i="9"/>
  <c r="K38" i="9"/>
  <c r="L41" i="9"/>
  <c r="K41" i="9"/>
  <c r="L42" i="9"/>
  <c r="K42" i="9"/>
  <c r="L39" i="9"/>
  <c r="K39" i="9"/>
  <c r="Q37" i="9"/>
  <c r="P37" i="9"/>
  <c r="O37" i="9"/>
  <c r="N37" i="9"/>
  <c r="J37" i="9"/>
  <c r="I37" i="9"/>
  <c r="H37" i="9"/>
  <c r="M32" i="9"/>
  <c r="L32" i="9"/>
  <c r="K32" i="9"/>
  <c r="M33" i="9"/>
  <c r="L33" i="9"/>
  <c r="K33" i="9"/>
  <c r="M35" i="9"/>
  <c r="L35" i="9"/>
  <c r="K35" i="9"/>
  <c r="M34" i="9"/>
  <c r="L34" i="9"/>
  <c r="K34" i="9"/>
  <c r="M36" i="9"/>
  <c r="L36" i="9"/>
  <c r="K36" i="9"/>
  <c r="M31" i="9"/>
  <c r="L31" i="9"/>
  <c r="K31" i="9"/>
  <c r="Q30" i="9"/>
  <c r="P30" i="9"/>
  <c r="O30" i="9"/>
  <c r="N30" i="9"/>
  <c r="J30" i="9"/>
  <c r="I30" i="9"/>
  <c r="H30" i="9"/>
  <c r="M28" i="9"/>
  <c r="L28" i="9"/>
  <c r="K28" i="9"/>
  <c r="L22" i="9"/>
  <c r="K22" i="9"/>
  <c r="M29" i="9"/>
  <c r="L29" i="9"/>
  <c r="K29" i="9"/>
  <c r="M24" i="9"/>
  <c r="L24" i="9"/>
  <c r="K24" i="9"/>
  <c r="M27" i="9"/>
  <c r="L27" i="9"/>
  <c r="K27" i="9"/>
  <c r="M26" i="9"/>
  <c r="L26" i="9"/>
  <c r="K26" i="9"/>
  <c r="M23" i="9"/>
  <c r="L23" i="9"/>
  <c r="K23" i="9"/>
  <c r="Q21" i="9"/>
  <c r="P21" i="9"/>
  <c r="O21" i="9"/>
  <c r="N21" i="9"/>
  <c r="J21" i="9"/>
  <c r="I21" i="9"/>
  <c r="H21" i="9"/>
  <c r="K20" i="9"/>
  <c r="M12" i="9"/>
  <c r="L12" i="9"/>
  <c r="K12" i="9"/>
  <c r="M16" i="9"/>
  <c r="L16" i="9"/>
  <c r="K16" i="9"/>
  <c r="M18" i="9"/>
  <c r="L18" i="9"/>
  <c r="K18" i="9"/>
  <c r="M14" i="9"/>
  <c r="L14" i="9"/>
  <c r="K14" i="9"/>
  <c r="M17" i="9"/>
  <c r="L17" i="9"/>
  <c r="K17" i="9"/>
  <c r="M15" i="9"/>
  <c r="L15" i="9"/>
  <c r="K15" i="9"/>
  <c r="M13" i="9"/>
  <c r="L13" i="9"/>
  <c r="K13" i="9"/>
  <c r="M19" i="9"/>
  <c r="L19" i="9"/>
  <c r="K19" i="9"/>
  <c r="K45" i="9" l="1"/>
  <c r="H66" i="9"/>
  <c r="O66" i="9"/>
  <c r="P66" i="9"/>
  <c r="K37" i="9"/>
  <c r="K21" i="9"/>
  <c r="L52" i="9"/>
  <c r="K52" i="9"/>
  <c r="L30" i="9"/>
  <c r="K65" i="9"/>
  <c r="J66" i="9"/>
  <c r="M30" i="9"/>
  <c r="L45" i="9"/>
  <c r="M52" i="9"/>
  <c r="M76" i="9"/>
  <c r="K30" i="9"/>
  <c r="L65" i="9"/>
  <c r="N66" i="9"/>
  <c r="L21" i="9"/>
  <c r="K76" i="9"/>
  <c r="I66" i="9"/>
  <c r="Q66" i="9"/>
  <c r="L37" i="9"/>
  <c r="K60" i="9"/>
  <c r="L76" i="9"/>
  <c r="M21" i="9"/>
  <c r="M37" i="9"/>
  <c r="L60" i="9"/>
  <c r="M60" i="9"/>
  <c r="K66" i="9" l="1"/>
  <c r="L66" i="9"/>
  <c r="M66" i="9"/>
  <c r="M86" i="4"/>
  <c r="M89" i="4"/>
  <c r="M88" i="4"/>
  <c r="M90" i="4"/>
  <c r="L87" i="4"/>
  <c r="M87" i="4"/>
  <c r="M91" i="4" l="1"/>
  <c r="L86" i="4"/>
  <c r="L89" i="4"/>
  <c r="L88" i="4"/>
  <c r="L90" i="4"/>
  <c r="K86" i="4"/>
  <c r="K89" i="4"/>
  <c r="K88" i="4"/>
  <c r="K90" i="4"/>
  <c r="M66" i="4"/>
  <c r="M67" i="4"/>
  <c r="M65" i="4"/>
  <c r="M68" i="4"/>
  <c r="M69" i="4"/>
  <c r="M70" i="4"/>
  <c r="L66" i="4"/>
  <c r="L67" i="4"/>
  <c r="L65" i="4"/>
  <c r="L68" i="4"/>
  <c r="L69" i="4"/>
  <c r="L70" i="4"/>
  <c r="K66" i="4"/>
  <c r="K67" i="4"/>
  <c r="K65" i="4"/>
  <c r="K68" i="4"/>
  <c r="K69" i="4"/>
  <c r="K70" i="4"/>
  <c r="L64" i="4"/>
  <c r="M64" i="4"/>
  <c r="M59" i="4"/>
  <c r="M58" i="4"/>
  <c r="M57" i="4"/>
  <c r="M61" i="4"/>
  <c r="M62" i="4"/>
  <c r="L59" i="4"/>
  <c r="L58" i="4"/>
  <c r="L57" i="4"/>
  <c r="L61" i="4"/>
  <c r="L62" i="4"/>
  <c r="K59" i="4"/>
  <c r="K58" i="4"/>
  <c r="K57" i="4"/>
  <c r="K61" i="4"/>
  <c r="K62" i="4"/>
  <c r="L60" i="4"/>
  <c r="M60" i="4"/>
  <c r="M41" i="4"/>
  <c r="M39" i="4"/>
  <c r="M40" i="4"/>
  <c r="M38" i="4"/>
  <c r="M37" i="4"/>
  <c r="M42" i="4"/>
  <c r="M43" i="4"/>
  <c r="M44" i="4"/>
  <c r="L41" i="4"/>
  <c r="L39" i="4"/>
  <c r="L40" i="4"/>
  <c r="L38" i="4"/>
  <c r="L37" i="4"/>
  <c r="K41" i="4"/>
  <c r="K39" i="4"/>
  <c r="K40" i="4"/>
  <c r="K38" i="4"/>
  <c r="K37" i="4"/>
  <c r="K42" i="4"/>
  <c r="K43" i="4"/>
  <c r="K44" i="4"/>
  <c r="L36" i="4"/>
  <c r="M36" i="4"/>
  <c r="M25" i="4"/>
  <c r="M28" i="4"/>
  <c r="M29" i="4"/>
  <c r="M26" i="4"/>
  <c r="M30" i="4"/>
  <c r="M31" i="4"/>
  <c r="M32" i="4"/>
  <c r="M33" i="4"/>
  <c r="M34" i="4"/>
  <c r="L25" i="4"/>
  <c r="L28" i="4"/>
  <c r="L29" i="4"/>
  <c r="L26" i="4"/>
  <c r="L30" i="4"/>
  <c r="L24" i="4"/>
  <c r="L31" i="4"/>
  <c r="L32" i="4"/>
  <c r="L33" i="4"/>
  <c r="L34" i="4"/>
  <c r="K25" i="4"/>
  <c r="K28" i="4"/>
  <c r="K29" i="4"/>
  <c r="K26" i="4"/>
  <c r="K30" i="4"/>
  <c r="K24" i="4"/>
  <c r="K31" i="4"/>
  <c r="K32" i="4"/>
  <c r="K33" i="4"/>
  <c r="K34" i="4"/>
  <c r="M15" i="4"/>
  <c r="M11" i="4"/>
  <c r="M19" i="4"/>
  <c r="M20" i="4"/>
  <c r="M21" i="4"/>
  <c r="L19" i="4"/>
  <c r="L20" i="4"/>
  <c r="L21" i="4"/>
  <c r="K15" i="4"/>
  <c r="K11" i="4"/>
  <c r="K19" i="4"/>
  <c r="K20" i="4"/>
  <c r="K21" i="4"/>
  <c r="K22" i="4"/>
  <c r="L17" i="4"/>
  <c r="M17" i="4"/>
  <c r="L13" i="4"/>
  <c r="M13" i="4"/>
  <c r="L16" i="4"/>
  <c r="M16" i="4"/>
  <c r="L14" i="4"/>
  <c r="M14" i="4"/>
  <c r="L12" i="4"/>
  <c r="M12" i="4"/>
  <c r="L18" i="4"/>
  <c r="M18" i="4"/>
  <c r="L72" i="4"/>
  <c r="L74" i="4"/>
  <c r="L75" i="4"/>
  <c r="K72" i="4"/>
  <c r="K74" i="4"/>
  <c r="K75" i="4"/>
  <c r="M23" i="4" l="1"/>
  <c r="L45" i="4"/>
  <c r="L35" i="4"/>
  <c r="L23" i="4"/>
  <c r="K35" i="4"/>
  <c r="M35" i="4"/>
  <c r="M45" i="4"/>
  <c r="L71" i="4"/>
  <c r="L91" i="4"/>
  <c r="M63" i="4"/>
  <c r="L63" i="4"/>
  <c r="M71" i="4"/>
  <c r="N57" i="5"/>
  <c r="K18" i="4" l="1"/>
  <c r="A70" i="5" l="1"/>
  <c r="A71" i="5"/>
  <c r="A67" i="5"/>
  <c r="A65" i="5"/>
  <c r="A66" i="5"/>
  <c r="A64" i="5"/>
  <c r="K87" i="4" l="1"/>
  <c r="K36" i="4"/>
  <c r="K45" i="4" s="1"/>
  <c r="K91" i="4" l="1"/>
  <c r="L73" i="4"/>
  <c r="K73" i="4"/>
  <c r="K64" i="4"/>
  <c r="K60" i="4"/>
  <c r="K50" i="4"/>
  <c r="L50" i="4"/>
  <c r="K49" i="4"/>
  <c r="L49" i="4"/>
  <c r="K46" i="4"/>
  <c r="L46" i="4"/>
  <c r="K48" i="4"/>
  <c r="L48" i="4"/>
  <c r="K52" i="4"/>
  <c r="L52" i="4"/>
  <c r="L47" i="4"/>
  <c r="K47" i="4"/>
  <c r="L56" i="4" l="1"/>
  <c r="K56" i="4"/>
  <c r="K76" i="4"/>
  <c r="L76" i="4"/>
  <c r="K63" i="4"/>
  <c r="K71" i="4"/>
  <c r="K12" i="4" l="1"/>
  <c r="K14" i="4"/>
  <c r="K16" i="4"/>
  <c r="K13" i="4"/>
  <c r="K17" i="4"/>
  <c r="K23" i="4" l="1"/>
  <c r="M77" i="5" l="1"/>
  <c r="N77" i="5"/>
  <c r="L77" i="5"/>
  <c r="K77" i="5"/>
  <c r="J77" i="5"/>
  <c r="I77" i="5"/>
  <c r="H77" i="5"/>
  <c r="M62" i="5" l="1"/>
  <c r="N62" i="5"/>
  <c r="M57" i="5"/>
  <c r="M49" i="5"/>
  <c r="N49" i="5"/>
  <c r="M42" i="5"/>
  <c r="N42" i="5"/>
  <c r="M34" i="5"/>
  <c r="N34" i="5"/>
  <c r="M27" i="5"/>
  <c r="N27" i="5"/>
  <c r="M19" i="5"/>
  <c r="N19" i="5"/>
  <c r="Q77" i="4" l="1"/>
  <c r="N63" i="5"/>
  <c r="M63" i="5"/>
  <c r="P77" i="4"/>
  <c r="K77" i="4" l="1"/>
  <c r="N77" i="4"/>
  <c r="M77" i="4"/>
  <c r="K49" i="5" l="1"/>
  <c r="K42" i="5"/>
  <c r="K34" i="5"/>
  <c r="K27" i="5"/>
  <c r="K19" i="5"/>
  <c r="O77" i="4" l="1"/>
  <c r="I62" i="5"/>
  <c r="J62" i="5"/>
  <c r="K62" i="5"/>
  <c r="L62" i="5"/>
  <c r="H62" i="5"/>
  <c r="I57" i="5"/>
  <c r="J57" i="5"/>
  <c r="K57" i="5"/>
  <c r="L57" i="5"/>
  <c r="H57" i="5"/>
  <c r="I49" i="5"/>
  <c r="J49" i="5"/>
  <c r="L49" i="5"/>
  <c r="H49" i="5"/>
  <c r="I42" i="5"/>
  <c r="J42" i="5"/>
  <c r="L42" i="5"/>
  <c r="H42" i="5"/>
  <c r="I34" i="5"/>
  <c r="J34" i="5"/>
  <c r="L34" i="5"/>
  <c r="H34" i="5"/>
  <c r="I27" i="5"/>
  <c r="J27" i="5"/>
  <c r="L27" i="5"/>
  <c r="H27" i="5"/>
  <c r="I19" i="5"/>
  <c r="J19" i="5"/>
  <c r="L19" i="5"/>
  <c r="H19" i="5"/>
  <c r="H63" i="5" l="1"/>
  <c r="L63" i="5"/>
  <c r="J63" i="5"/>
  <c r="I63" i="5"/>
  <c r="K63" i="5"/>
  <c r="H77" i="4" l="1"/>
  <c r="J77" i="4"/>
  <c r="I77" i="4"/>
  <c r="L77" i="4"/>
</calcChain>
</file>

<file path=xl/sharedStrings.xml><?xml version="1.0" encoding="utf-8"?>
<sst xmlns="http://schemas.openxmlformats.org/spreadsheetml/2006/main" count="1687" uniqueCount="478">
  <si>
    <t>Magyar Agrár- és Élettudományi Egyetem</t>
  </si>
  <si>
    <t>Műszaki Intézet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</si>
  <si>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</si>
  <si>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</si>
  <si>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</si>
  <si>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</si>
  <si>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</si>
  <si>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 öszi félévtől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</si>
  <si>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</si>
  <si>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</si>
  <si>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</si>
  <si>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</si>
  <si>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</si>
  <si>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</si>
  <si>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</si>
  <si>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</si>
  <si>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</si>
  <si>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</si>
  <si>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</si>
  <si>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</si>
  <si>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</si>
  <si>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</si>
  <si>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</si>
  <si>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</si>
  <si>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</si>
  <si>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</si>
  <si>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</si>
  <si>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</si>
  <si>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</si>
  <si>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</si>
  <si>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V</t>
  </si>
  <si>
    <t>A</t>
  </si>
  <si>
    <t>Dr. Daróczi Miklós</t>
  </si>
  <si>
    <t>Műszaki alapismeretek</t>
  </si>
  <si>
    <t>i.a.</t>
  </si>
  <si>
    <t>Dékány Kornélia Éva</t>
  </si>
  <si>
    <t>Összesen:</t>
  </si>
  <si>
    <t>Fizika</t>
  </si>
  <si>
    <t>C</t>
  </si>
  <si>
    <t xml:space="preserve">Műszaki gazdaságtan </t>
  </si>
  <si>
    <t>Gépszerkesztés alapjai</t>
  </si>
  <si>
    <t>Energetika</t>
  </si>
  <si>
    <t>Gépipari folyamatok</t>
  </si>
  <si>
    <t>Számítógépes mérnöki tevékenység</t>
  </si>
  <si>
    <t>B</t>
  </si>
  <si>
    <t>K</t>
  </si>
  <si>
    <t>ÖSSZESEN:</t>
  </si>
  <si>
    <t>A 2. félévben 2 hetes Anyag-, gép- és üzemismereti gyakorlat, 80 óra kiméretben</t>
  </si>
  <si>
    <t xml:space="preserve">Záróvizsga-időszak: december vége, diplomaosztó: január. </t>
  </si>
  <si>
    <t>SPECIALIZÁCIÓK TÁRGYAI</t>
  </si>
  <si>
    <t>Hungarian University of Agriculture and Life Sciences</t>
  </si>
  <si>
    <t>Training name:</t>
  </si>
  <si>
    <t xml:space="preserve">Leader of the Program: </t>
  </si>
  <si>
    <t>Coordinator:</t>
  </si>
  <si>
    <t>Training places (campus or site):</t>
  </si>
  <si>
    <t>Valid:</t>
  </si>
  <si>
    <t>From academic year 2021/2022.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</si>
  <si>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</si>
  <si>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</si>
  <si>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</si>
  <si>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</si>
  <si>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</si>
  <si>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</si>
  <si>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</si>
  <si>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</si>
  <si>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</si>
  <si>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</si>
  <si>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</si>
  <si>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</si>
  <si>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</si>
  <si>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practice (hours)</t>
  </si>
  <si>
    <t>Field practice (days)</t>
  </si>
  <si>
    <t>Cons</t>
  </si>
  <si>
    <t>Credit</t>
  </si>
  <si>
    <t>Requirement type</t>
  </si>
  <si>
    <t>Subject type</t>
  </si>
  <si>
    <t>Block education</t>
  </si>
  <si>
    <t>Preliminary requirement</t>
  </si>
  <si>
    <t>Comment</t>
  </si>
  <si>
    <t>exam</t>
  </si>
  <si>
    <t>Obligatory</t>
  </si>
  <si>
    <t>term mark</t>
  </si>
  <si>
    <t>signature</t>
  </si>
  <si>
    <t>Recommended optional (’C’) course</t>
  </si>
  <si>
    <t>Optional</t>
  </si>
  <si>
    <t>Altogether:</t>
  </si>
  <si>
    <t>ALTOGETHER:</t>
  </si>
  <si>
    <t>SPECIALISATIONS</t>
  </si>
  <si>
    <t>Elective</t>
  </si>
  <si>
    <t>Levelező munkarend</t>
  </si>
  <si>
    <t>Tárgykód</t>
  </si>
  <si>
    <t>Ea</t>
  </si>
  <si>
    <t>ÖSSSZESEN: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</si>
  <si>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</si>
  <si>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</si>
  <si>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</si>
  <si>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</si>
  <si>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</si>
  <si>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</si>
  <si>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</si>
  <si>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</si>
  <si>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</si>
  <si>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</si>
  <si>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</si>
  <si>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</si>
  <si>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</si>
  <si>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</si>
  <si>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</si>
  <si>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</si>
  <si>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</si>
  <si>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</si>
  <si>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</si>
  <si>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 xml:space="preserve">Mandatory choice </t>
  </si>
  <si>
    <t>Műszaki menedzser alapképzési szak (BSc) (nappali munkarend)</t>
  </si>
  <si>
    <t>Gödöllő (SZIC)</t>
  </si>
  <si>
    <t>Műszaki mechanika</t>
  </si>
  <si>
    <t>Műszaki menedzsment</t>
  </si>
  <si>
    <t>Anyagismeret és technológia</t>
  </si>
  <si>
    <t>Gépelemek</t>
  </si>
  <si>
    <t>Műszaki termelésmenedzsment alapjai</t>
  </si>
  <si>
    <t>Vállalkozásmenedzsment</t>
  </si>
  <si>
    <t>Tóth Réka</t>
  </si>
  <si>
    <t>Szakdolgozat</t>
  </si>
  <si>
    <t>A 4. félévben nyáron 2 hetes Vállalkozás-vezetési gyakorlat 80 óra kiméretben.</t>
  </si>
  <si>
    <t>Termelés- és minőségmenedzsment specializáció</t>
  </si>
  <si>
    <t>Raktározás- és csomagolástechnika</t>
  </si>
  <si>
    <t>Termelőeszköz-kereskedelem</t>
  </si>
  <si>
    <t>Műszaki fejlesztés ökonómiája</t>
  </si>
  <si>
    <t>GNBQV7</t>
  </si>
  <si>
    <t>D2OK1Z</t>
  </si>
  <si>
    <t>I42CH5</t>
  </si>
  <si>
    <t>FJZ562</t>
  </si>
  <si>
    <t>NIKQCQ</t>
  </si>
  <si>
    <t>AEJMCY</t>
  </si>
  <si>
    <t>SSTNRG</t>
  </si>
  <si>
    <t>A20MXT</t>
  </si>
  <si>
    <t>YXW65D</t>
  </si>
  <si>
    <t>OPJ7I2</t>
  </si>
  <si>
    <t>C00U9Z</t>
  </si>
  <si>
    <t>HL3M4H</t>
  </si>
  <si>
    <t>EIURDH</t>
  </si>
  <si>
    <t>TBFBPT</t>
  </si>
  <si>
    <t>GEQDG3</t>
  </si>
  <si>
    <t>RKUWOV</t>
  </si>
  <si>
    <t>PINQYS</t>
  </si>
  <si>
    <t>AQRJ4I</t>
  </si>
  <si>
    <t>VQHGUM</t>
  </si>
  <si>
    <t>K51QVM</t>
  </si>
  <si>
    <t>Projekt feladat</t>
  </si>
  <si>
    <t>Műszaki menedzser alapképzési szak (BSc) (levelező munkarend)</t>
  </si>
  <si>
    <t>Seres István</t>
  </si>
  <si>
    <t>Specializáció-felelős:  Dr. Kovács Imre</t>
  </si>
  <si>
    <t xml:space="preserve"> Dr. Daróczi Miklós</t>
  </si>
  <si>
    <t>Angol nyelv 1.</t>
  </si>
  <si>
    <t>Német nyelv 1.</t>
  </si>
  <si>
    <t>Francia nyelv 1.</t>
  </si>
  <si>
    <t>Testnevelés 1.</t>
  </si>
  <si>
    <t>Angol nyelv 2.</t>
  </si>
  <si>
    <t>Német nyelv 2.</t>
  </si>
  <si>
    <t>Francia nyelv 2.</t>
  </si>
  <si>
    <t>Testnevelés 2.</t>
  </si>
  <si>
    <t>QTL05K</t>
  </si>
  <si>
    <t>Kampfl Györgyi</t>
  </si>
  <si>
    <t>Vezetés és szervezés alapjai</t>
  </si>
  <si>
    <t>Szabó Katalin</t>
  </si>
  <si>
    <t>AVBT4X</t>
  </si>
  <si>
    <t>Medina Viktor</t>
  </si>
  <si>
    <t>Vajna Istvánné Tangl Anita</t>
  </si>
  <si>
    <t>BGHHWI</t>
  </si>
  <si>
    <t>Termelésirányítási rendszerek alapjai</t>
  </si>
  <si>
    <t>Szira Zoltán</t>
  </si>
  <si>
    <t>HRZHI6</t>
  </si>
  <si>
    <t>Daróczi Miklós</t>
  </si>
  <si>
    <t>Kiss Péter</t>
  </si>
  <si>
    <t>Székely László</t>
  </si>
  <si>
    <t>Gazdasági jogi ismeretek</t>
  </si>
  <si>
    <t>Menedzsment módszerek</t>
  </si>
  <si>
    <t>Fizika alapok</t>
  </si>
  <si>
    <t>Matematikai statisztika</t>
  </si>
  <si>
    <t>Gazdasági alapismeretek</t>
  </si>
  <si>
    <t>Magda Róbert</t>
  </si>
  <si>
    <t>Basic Economic Studies</t>
  </si>
  <si>
    <t>QVSTER</t>
  </si>
  <si>
    <t>Műszaki matematika 1.</t>
  </si>
  <si>
    <t>Informatika 1.</t>
  </si>
  <si>
    <t>Műszaki matematika 2.</t>
  </si>
  <si>
    <t>Informatika 2.</t>
  </si>
  <si>
    <t>Fizika és kémia</t>
  </si>
  <si>
    <t>Oldal István</t>
  </si>
  <si>
    <t>Business Law</t>
  </si>
  <si>
    <t>Számviteli és adózás alapjai</t>
  </si>
  <si>
    <t>Műszaki projektmenedzsment</t>
  </si>
  <si>
    <t>Physical Education 1.</t>
  </si>
  <si>
    <t>Mérnök és társadalom</t>
  </si>
  <si>
    <t>Veres Antal</t>
  </si>
  <si>
    <t>PZEVRM</t>
  </si>
  <si>
    <t>Ugrósdy György</t>
  </si>
  <si>
    <t>Z3REQV</t>
  </si>
  <si>
    <t>Fundamentals of Engineering</t>
  </si>
  <si>
    <t>Elektrotechnika</t>
  </si>
  <si>
    <t>Electrotechnics</t>
  </si>
  <si>
    <t>Motorok és gépjárművek</t>
  </si>
  <si>
    <t>Engines and Vehicles</t>
  </si>
  <si>
    <t>Machine Elements</t>
  </si>
  <si>
    <t>Informatika 1. (R)</t>
  </si>
  <si>
    <t>Informatics 1.</t>
  </si>
  <si>
    <t>Informatics 2.</t>
  </si>
  <si>
    <t>Energetics</t>
  </si>
  <si>
    <t>Physics and Chemistry</t>
  </si>
  <si>
    <t>Basics of Physics</t>
  </si>
  <si>
    <t>Physics</t>
  </si>
  <si>
    <t>Enterprise Management Practice</t>
  </si>
  <si>
    <t>Mathematical Statistics</t>
  </si>
  <si>
    <t>Basics of Leadership and Management</t>
  </si>
  <si>
    <t>Management Methods</t>
  </si>
  <si>
    <t>Basics of Accounting and Taxation</t>
  </si>
  <si>
    <t>Technical Mechanics</t>
  </si>
  <si>
    <t>Engineering Mathematics 2.</t>
  </si>
  <si>
    <t>Engineering Management</t>
  </si>
  <si>
    <t>Engineering Economics</t>
  </si>
  <si>
    <t>Engineering Project Management</t>
  </si>
  <si>
    <t>Economics of Technical Development</t>
  </si>
  <si>
    <t>Thesis Work</t>
  </si>
  <si>
    <t>DKCUYW</t>
  </si>
  <si>
    <t>Materials and Technology</t>
  </si>
  <si>
    <t>Üzemeltetés és logisztika</t>
  </si>
  <si>
    <t>Machinery Management and Logistics</t>
  </si>
  <si>
    <t>Specialisation Subject</t>
  </si>
  <si>
    <t>Practical Course for Thesis Work</t>
  </si>
  <si>
    <t>Műszaki alapismeretek (T)</t>
  </si>
  <si>
    <t>Műszaki menedzsment (T)</t>
  </si>
  <si>
    <t>Szakmai és szakdolgozat készítési gyakorlat (T)</t>
  </si>
  <si>
    <t>Műszaki projektmenedzsment (T)</t>
  </si>
  <si>
    <t>Gazdasági alapismeretek (T)</t>
  </si>
  <si>
    <t>Műszaki matematika 2. (T)</t>
  </si>
  <si>
    <t>Informatika 2. (T)</t>
  </si>
  <si>
    <t>Műszaki gazdaságtan (T)</t>
  </si>
  <si>
    <t>Gépszerkesztés alapjai (T)</t>
  </si>
  <si>
    <t>Introduction to Machine Design</t>
  </si>
  <si>
    <t>Machine Industrial Processes</t>
  </si>
  <si>
    <t>Varga Erika Erzsébet</t>
  </si>
  <si>
    <t>Gampel Istvánné</t>
  </si>
  <si>
    <t>EBJLV8</t>
  </si>
  <si>
    <t>Vizsnyiczai Zita</t>
  </si>
  <si>
    <t>NHWX8T</t>
  </si>
  <si>
    <t>AJLFND</t>
  </si>
  <si>
    <t>Boda Helga</t>
  </si>
  <si>
    <t>MCPFB6</t>
  </si>
  <si>
    <t>Angol nyelv 1. (R)</t>
  </si>
  <si>
    <t>Német nyelv 1. (R)</t>
  </si>
  <si>
    <t>Francia nyelv 1. (R)</t>
  </si>
  <si>
    <t>Angol nyelv 2. (T)</t>
  </si>
  <si>
    <t>Német nyelv 2. (T)</t>
  </si>
  <si>
    <t>Francia nyelv 2. (T)</t>
  </si>
  <si>
    <t>Műszaki szaknyelvi angol 1.</t>
  </si>
  <si>
    <t>Műszaki szaknyelvi német 1.</t>
  </si>
  <si>
    <t>Műszaki szaknyelvi francia 1.</t>
  </si>
  <si>
    <t>Műszaki szaknyelvi angol 2.</t>
  </si>
  <si>
    <t>Műszaki szaknyelvi német 2.</t>
  </si>
  <si>
    <t>Műszaki szaknyelvi francia 2.</t>
  </si>
  <si>
    <t>Kovács Péter</t>
  </si>
  <si>
    <t>CV4JAN</t>
  </si>
  <si>
    <t>Szerb György</t>
  </si>
  <si>
    <t>ZV0W2F</t>
  </si>
  <si>
    <t>Vizsgaidőszak és szakdolgozat elkészítése: október-novemberben (6. hét).</t>
  </si>
  <si>
    <t>Institute of Technology</t>
  </si>
  <si>
    <t>BSc in Engineering Management (Full time training)</t>
  </si>
  <si>
    <t>Dr. Miklós Daróczi (SZIC)</t>
  </si>
  <si>
    <t>Gödöllő (SZI)</t>
  </si>
  <si>
    <t>Specialisation in Product and Quality management</t>
  </si>
  <si>
    <t>Responsible instructor: Imre Kovács</t>
  </si>
  <si>
    <t>Bevezetés a statisztikai programok alkalmazásába</t>
  </si>
  <si>
    <t>AGQ2KW</t>
  </si>
  <si>
    <t>Műszaki matematika 1. (T)</t>
  </si>
  <si>
    <t>Mobilitási ablak lazán definiált:</t>
  </si>
  <si>
    <t>Szakdolgozat 15 kredit</t>
  </si>
  <si>
    <t>Szabadon választható tárgyak 12 kredit</t>
  </si>
  <si>
    <t>kritérium követelmény</t>
  </si>
  <si>
    <t>criterion subject</t>
  </si>
  <si>
    <t>Mandatory choice</t>
  </si>
  <si>
    <t>Yes</t>
  </si>
  <si>
    <t>Nem</t>
  </si>
  <si>
    <t>Igen</t>
  </si>
  <si>
    <t>No</t>
  </si>
  <si>
    <t>Műszaki szaknyelvi angol 1. (aláírás)</t>
  </si>
  <si>
    <t>Műszaki szaknyelvi német 1. (aláírás)</t>
  </si>
  <si>
    <t>Műszaki szaknyelvi francia 1. (aláírás)</t>
  </si>
  <si>
    <t>Husti István</t>
  </si>
  <si>
    <t>Szabó István</t>
  </si>
  <si>
    <t>Magó László</t>
  </si>
  <si>
    <t>Kovács Imre</t>
  </si>
  <si>
    <t>Kalácska Gábor</t>
  </si>
  <si>
    <t>Szakál Zoltán</t>
  </si>
  <si>
    <t>Schrempf Norbert</t>
  </si>
  <si>
    <t>Horváth-Csikós Gabriella</t>
  </si>
  <si>
    <t>Nagy József</t>
  </si>
  <si>
    <t>Gergely Zoltán</t>
  </si>
  <si>
    <t>Biró Zsolt</t>
  </si>
  <si>
    <t>Bártfai Zoltán</t>
  </si>
  <si>
    <t>Engineering Mathematics 2</t>
  </si>
  <si>
    <t>nem</t>
  </si>
  <si>
    <t>Műszaki matematika 1.  (R); Matematikai alapok (T)</t>
  </si>
  <si>
    <t/>
  </si>
  <si>
    <t>Engineering Matematics 1. (R); Basic of Matematics (F)</t>
  </si>
  <si>
    <t>Anyag-, gép- és üzemismereti gyakorlat</t>
  </si>
  <si>
    <t>2 hét</t>
  </si>
  <si>
    <t>Vállalkozás-vezetési gyakorlat</t>
  </si>
  <si>
    <t>MATER016N</t>
  </si>
  <si>
    <t>MATER017N</t>
  </si>
  <si>
    <t>GAZDT121N</t>
  </si>
  <si>
    <t>MUSZK165N</t>
  </si>
  <si>
    <t>MATER034N</t>
  </si>
  <si>
    <t>MUSZK233N</t>
  </si>
  <si>
    <t>MUSZK265N</t>
  </si>
  <si>
    <t>MATER038N</t>
  </si>
  <si>
    <t>SPORT004N</t>
  </si>
  <si>
    <t>IDNYV012N</t>
  </si>
  <si>
    <t>IDNYV031N</t>
  </si>
  <si>
    <t>IDNYV086N</t>
  </si>
  <si>
    <t>B-GOD-N-HU-MUMEN</t>
  </si>
  <si>
    <t>IDNYV013N</t>
  </si>
  <si>
    <t>IDNYV032N</t>
  </si>
  <si>
    <t>IDNYV087N</t>
  </si>
  <si>
    <t>MATE-001-SZAB-C</t>
  </si>
  <si>
    <t xml:space="preserve"> Szabadon választható "C" tárgy</t>
  </si>
  <si>
    <t>MUSZK023N</t>
  </si>
  <si>
    <t>MATER015N</t>
  </si>
  <si>
    <t>MUSZK166N</t>
  </si>
  <si>
    <t>MATER039N</t>
  </si>
  <si>
    <t>MUSZK276N</t>
  </si>
  <si>
    <t>MUSZK277N</t>
  </si>
  <si>
    <t>SPORT005N</t>
  </si>
  <si>
    <t>MUSZK025N</t>
  </si>
  <si>
    <t>MUSZK082N</t>
  </si>
  <si>
    <t>MUSZK145N</t>
  </si>
  <si>
    <t>MUSZK228N</t>
  </si>
  <si>
    <t>MUSZK269N</t>
  </si>
  <si>
    <t>IDNYV071N</t>
  </si>
  <si>
    <t>IDNYV073N</t>
  </si>
  <si>
    <t>IDNYV075N</t>
  </si>
  <si>
    <t>GAZDT442N</t>
  </si>
  <si>
    <t>IDNYV072N</t>
  </si>
  <si>
    <t>IDNYV074N</t>
  </si>
  <si>
    <t>IDNYV076N</t>
  </si>
  <si>
    <t>MUSZK062N</t>
  </si>
  <si>
    <t>MUSZK134N</t>
  </si>
  <si>
    <t>MUSZK278N</t>
  </si>
  <si>
    <t>MUSZK281N</t>
  </si>
  <si>
    <t>USINM195N</t>
  </si>
  <si>
    <t>MUSZK387N</t>
  </si>
  <si>
    <t>MATE-001-SPEC</t>
  </si>
  <si>
    <t xml:space="preserve"> Választott specializáció szerinti tárgy(ak)</t>
  </si>
  <si>
    <t>MATER008N</t>
  </si>
  <si>
    <t>MUSZK139N</t>
  </si>
  <si>
    <t>MATER035N</t>
  </si>
  <si>
    <t>MUSZK264N</t>
  </si>
  <si>
    <t>MUSZK345N</t>
  </si>
  <si>
    <t>Szakmai és szakdolgozat készítési gyakorlat</t>
  </si>
  <si>
    <t>6 hét</t>
  </si>
  <si>
    <t>MUSZK381N</t>
  </si>
  <si>
    <t>MUSZK386N</t>
  </si>
  <si>
    <t>MUSZK327N</t>
  </si>
  <si>
    <t>MUSZK311N</t>
  </si>
  <si>
    <t>MUSZK319N</t>
  </si>
  <si>
    <t>MUSZK378N</t>
  </si>
  <si>
    <t>MUSZK353N</t>
  </si>
  <si>
    <t>MUSZK379N</t>
  </si>
  <si>
    <t>MUSZK267N</t>
  </si>
  <si>
    <t>Matematikai alapok</t>
  </si>
  <si>
    <t>Basics of Mathematics</t>
  </si>
  <si>
    <t>English Language 1</t>
  </si>
  <si>
    <t>French Language 1</t>
  </si>
  <si>
    <t>German Language 1</t>
  </si>
  <si>
    <t>Basic Economics</t>
  </si>
  <si>
    <t>Informatics 1</t>
  </si>
  <si>
    <t>Engineering and Society</t>
  </si>
  <si>
    <t>Orova Lászlóné</t>
  </si>
  <si>
    <t>Engineering Mathematics 1</t>
  </si>
  <si>
    <t>English Language 2</t>
  </si>
  <si>
    <t>French Language 2</t>
  </si>
  <si>
    <t>German Language 2</t>
  </si>
  <si>
    <t>Field Practice in Material, Machinery and Operation</t>
  </si>
  <si>
    <t>Informatics 2</t>
  </si>
  <si>
    <t>Physical Education 2</t>
  </si>
  <si>
    <t>A választott tárgy felelőse</t>
  </si>
  <si>
    <t>Technical English 1</t>
  </si>
  <si>
    <t>Technical German 1</t>
  </si>
  <si>
    <t>Technical French 1</t>
  </si>
  <si>
    <t>Technical English 2</t>
  </si>
  <si>
    <t>Technical German 2</t>
  </si>
  <si>
    <t>Technical French 2</t>
  </si>
  <si>
    <t>Basics of Engineering Production Management</t>
  </si>
  <si>
    <t>Introduction to Statistical Software Packages</t>
  </si>
  <si>
    <t>USINM073N</t>
  </si>
  <si>
    <t>Business Management</t>
  </si>
  <si>
    <t>Project Task</t>
  </si>
  <si>
    <t>Storage and Packaging Technique</t>
  </si>
  <si>
    <t>Basics of Enterprise Management Systems</t>
  </si>
  <si>
    <t>Computer Aided Engineering</t>
  </si>
  <si>
    <t>Trade of Means of Production</t>
  </si>
  <si>
    <t>Physical Education 1</t>
  </si>
  <si>
    <t>Vig Piroska</t>
  </si>
  <si>
    <t>Professional and Thesis Writing Practice</t>
  </si>
  <si>
    <t xml:space="preserve"> Specialization object</t>
  </si>
  <si>
    <t xml:space="preserve"> Optional subject</t>
  </si>
  <si>
    <t>MATER016L</t>
  </si>
  <si>
    <t>MATER017L</t>
  </si>
  <si>
    <t>GAZDT121L</t>
  </si>
  <si>
    <t>MUSZK165L</t>
  </si>
  <si>
    <t>MATER034L</t>
  </si>
  <si>
    <t>MUSZK233L</t>
  </si>
  <si>
    <t>MATER038L</t>
  </si>
  <si>
    <t>MUSZK265L</t>
  </si>
  <si>
    <t>B-GOD-L-HU-MUMEN</t>
  </si>
  <si>
    <t>MUSZK023L</t>
  </si>
  <si>
    <t>MATER015L</t>
  </si>
  <si>
    <t>MUSZK166L</t>
  </si>
  <si>
    <t>MATER039L</t>
  </si>
  <si>
    <t>MUSZK276L</t>
  </si>
  <si>
    <t>MUSZK277L</t>
  </si>
  <si>
    <t>MUSZK025L</t>
  </si>
  <si>
    <t>MUSZK082L</t>
  </si>
  <si>
    <t>MUSZK145L</t>
  </si>
  <si>
    <t>MUSZK228L</t>
  </si>
  <si>
    <t>MUSZK271L</t>
  </si>
  <si>
    <t>GAZDT442L</t>
  </si>
  <si>
    <t>MUSZK062L</t>
  </si>
  <si>
    <t>MUSZK134L</t>
  </si>
  <si>
    <t>MUSZK278L</t>
  </si>
  <si>
    <t>USINM195L</t>
  </si>
  <si>
    <t>MUSZK387L</t>
  </si>
  <si>
    <t>Dr. Magó László</t>
  </si>
  <si>
    <t>Basic of EngineeringPINQYS Management in Production</t>
  </si>
  <si>
    <t>MUSZK281L</t>
  </si>
  <si>
    <t>MATER008L</t>
  </si>
  <si>
    <t>USINM073L</t>
  </si>
  <si>
    <t>MUSZK139L</t>
  </si>
  <si>
    <t>MATER035L</t>
  </si>
  <si>
    <t>MUSZK264L</t>
  </si>
  <si>
    <t>MUSZK381L</t>
  </si>
  <si>
    <t>MUSZK386L</t>
  </si>
  <si>
    <t>MUSZK345L</t>
  </si>
  <si>
    <t>MUSZK311L</t>
  </si>
  <si>
    <t>MUSZK327L</t>
  </si>
  <si>
    <t>MUSZK319L</t>
  </si>
  <si>
    <t>MUSZK378L</t>
  </si>
  <si>
    <t>MUSZK379L</t>
  </si>
  <si>
    <t>MUSZK353L</t>
  </si>
  <si>
    <t>MUSZK267L</t>
  </si>
  <si>
    <t>Fizika alapok (T), Fizika és kémia (T)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</si>
  <si>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</si>
  <si>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</si>
  <si>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</si>
  <si>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</si>
  <si>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</si>
  <si>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</si>
  <si>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</si>
  <si>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</si>
  <si>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</si>
  <si>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</si>
  <si>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</si>
  <si>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</si>
  <si>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</si>
  <si>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</si>
  <si>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</si>
  <si>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</si>
  <si>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</si>
  <si>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</si>
  <si>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</si>
  <si>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</si>
  <si>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</si>
  <si>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</si>
  <si>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B-GOD-N-HU-MUMEN-TME</t>
  </si>
  <si>
    <t xml:space="preserve"> Választott specializáció szerinti tárgy</t>
  </si>
  <si>
    <t>-</t>
  </si>
  <si>
    <t>B-GOD-L-HU-MUMEN-TME</t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</si>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</sst>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vertAlign val="superscript"/>
      <sz val="9"/>
      <color theme="1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0"/>
      <name val="Helvetica"/>
      <charset val="238"/>
    </font>
    <font>
      <sz val="9"/>
      <color rgb="FFFF0000"/>
      <name val="Helvetica"/>
      <charset val="238"/>
    </font>
    <font>
      <sz val="9"/>
      <name val="Helvetica"/>
      <family val="2"/>
    </font>
    <font>
      <sz val="9"/>
      <color theme="1"/>
      <name val="Helvetica"/>
      <family val="2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8" fillId="0" borderId="0"/>
  </cellStyleXfs>
  <cellXfs count="226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1" fontId="6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1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" fontId="15" fillId="0" borderId="0" xfId="0" applyNumberFormat="1" applyFont="1" applyAlignment="1">
      <alignment horizontal="left" vertical="center"/>
    </xf>
    <xf numFmtId="0" fontId="14" fillId="3" borderId="6" xfId="0" applyFont="1" applyFill="1" applyBorder="1" applyAlignment="1">
      <alignment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8" fillId="0" borderId="0" xfId="2"/>
    <xf numFmtId="0" fontId="6" fillId="0" borderId="0" xfId="0" applyFont="1" applyBorder="1" applyAlignment="1">
      <alignment horizontal="left"/>
    </xf>
    <xf numFmtId="1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776D15C0-0A92-4011-9D4A-4046EA757743}"/>
    <cellStyle name="Normál 4" xfId="3" xr:uid="{F616EF60-3A5F-4E4F-A2DE-7651A11A4C48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A05A94FF-7619-4E56-BD1C-4C4820FB77C3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838898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19A990C-F7BF-4534-BCBB-B55BA700A3E2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838898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6A38EF85-AA88-42B5-A045-AF1C2C2CFBBF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3155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E4A0C58-66B7-4C90-B03D-6E9EBE6A8E2C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3155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979FF17F-5484-4721-ADD6-D66B8602BDE2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3155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BE65DEC-71C7-4708-A63E-98D8F3CE91C2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3155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2B23668D-2952-4C7F-A264-1F86AE12C1B7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3155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16C7915-5A5B-4714-A104-E836729E396D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31557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5329B311-0416-49E8-87D5-DCCA61B7F6E8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0679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6DD9DD8-7791-4A31-B872-3A438D97AA74}"/>
            </a:ext>
          </a:extLst>
        </xdr:cNvPr>
        <xdr:cNvSpPr>
          <a:spLocks noChangeArrowheads="1"/>
        </xdr:cNvSpPr>
      </xdr:nvSpPr>
      <xdr:spPr bwMode="auto">
        <a:xfrm>
          <a:off x="609600" y="304800"/>
          <a:ext cx="10067925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V95"/>
  <sheetViews>
    <sheetView tabSelected="1" view="pageBreakPreview" zoomScale="80" zoomScaleNormal="100" zoomScaleSheetLayoutView="8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3.140625" style="9" customWidth="1"/>
    <col min="2" max="2" width="6.7109375" style="45" customWidth="1"/>
    <col min="3" max="3" width="12.42578125" style="9" customWidth="1"/>
    <col min="4" max="4" width="28" style="18" customWidth="1"/>
    <col min="5" max="5" width="26" style="18" customWidth="1"/>
    <col min="6" max="6" width="18.85546875" style="18" customWidth="1"/>
    <col min="7" max="7" width="9.140625" style="21" hidden="1" customWidth="1"/>
    <col min="8" max="8" width="4.140625" style="4" customWidth="1"/>
    <col min="9" max="9" width="5.28515625" style="4" customWidth="1"/>
    <col min="10" max="10" width="4.42578125" style="4" customWidth="1"/>
    <col min="11" max="11" width="5.7109375" style="4" customWidth="1"/>
    <col min="12" max="12" width="5" style="4" customWidth="1"/>
    <col min="13" max="13" width="5.28515625" style="4" customWidth="1"/>
    <col min="14" max="14" width="6.7109375" style="4" customWidth="1"/>
    <col min="15" max="15" width="6.42578125" style="4" customWidth="1"/>
    <col min="16" max="16" width="6" style="4" customWidth="1"/>
    <col min="17" max="17" width="6.28515625" style="10" customWidth="1"/>
    <col min="18" max="18" width="6.42578125" style="151" customWidth="1"/>
    <col min="19" max="19" width="6.28515625" style="151" customWidth="1"/>
    <col min="20" max="20" width="8.42578125" style="151" customWidth="1"/>
    <col min="21" max="21" width="15.7109375" style="78" customWidth="1"/>
    <col min="22" max="22" width="11.85546875" style="78" customWidth="1"/>
    <col min="23" max="108" width="9.140625" style="78" customWidth="1"/>
    <col min="109" max="16384" width="8.85546875" style="78"/>
  </cols>
  <sheetData>
    <row r="1" spans="1:22" x14ac:dyDescent="0.2">
      <c r="A1" s="111" t="s">
        <v>0</v>
      </c>
      <c r="K1" s="12"/>
      <c r="L1" s="12"/>
      <c r="M1" s="13"/>
    </row>
    <row r="2" spans="1:22" ht="12" customHeight="1" x14ac:dyDescent="0.2">
      <c r="A2" s="111" t="s">
        <v>1</v>
      </c>
      <c r="H2" s="186"/>
      <c r="I2" s="186"/>
      <c r="J2" s="186"/>
      <c r="K2" s="186"/>
      <c r="L2" s="186"/>
      <c r="M2" s="186"/>
      <c r="N2" s="186"/>
      <c r="O2" s="186"/>
      <c r="P2" s="186"/>
    </row>
    <row r="3" spans="1:22" x14ac:dyDescent="0.2">
      <c r="A3" s="6" t="s">
        <v>2</v>
      </c>
      <c r="B3" s="6"/>
      <c r="C3" s="7" t="s">
        <v>113</v>
      </c>
      <c r="D3" s="78"/>
      <c r="E3" s="103"/>
      <c r="F3" s="7"/>
      <c r="G3" s="9"/>
      <c r="H3" s="151"/>
      <c r="I3" s="151"/>
      <c r="J3" s="151"/>
      <c r="L3" s="13"/>
      <c r="N3" s="151"/>
      <c r="U3" s="16"/>
      <c r="V3" s="16"/>
    </row>
    <row r="4" spans="1:22" x14ac:dyDescent="0.2">
      <c r="A4" s="12" t="s">
        <v>3</v>
      </c>
      <c r="B4" s="12"/>
      <c r="C4" s="13" t="s">
        <v>152</v>
      </c>
      <c r="D4" s="78"/>
      <c r="E4" s="103"/>
      <c r="F4" s="13"/>
      <c r="G4" s="13"/>
      <c r="H4" s="149"/>
      <c r="U4" s="16"/>
      <c r="V4" s="16"/>
    </row>
    <row r="5" spans="1:22" x14ac:dyDescent="0.2">
      <c r="A5" s="12" t="s">
        <v>4</v>
      </c>
      <c r="B5" s="12"/>
      <c r="C5" s="13" t="s">
        <v>474</v>
      </c>
      <c r="D5" s="78"/>
      <c r="E5" s="103"/>
      <c r="F5" s="13"/>
      <c r="G5" s="13"/>
      <c r="H5" s="155"/>
      <c r="R5" s="157"/>
      <c r="S5" s="157"/>
      <c r="T5" s="157"/>
      <c r="U5" s="16"/>
      <c r="V5" s="16"/>
    </row>
    <row r="6" spans="1:22" ht="39.75" customHeight="1" x14ac:dyDescent="0.2">
      <c r="A6" s="183" t="s">
        <v>5</v>
      </c>
      <c r="B6" s="183"/>
      <c r="C6" s="13" t="s">
        <v>114</v>
      </c>
      <c r="D6" s="78"/>
      <c r="E6" s="103"/>
      <c r="F6" s="13"/>
      <c r="G6" s="13"/>
      <c r="H6" s="155"/>
      <c r="R6" s="157"/>
      <c r="S6" s="157"/>
      <c r="T6" s="157"/>
      <c r="U6" s="16"/>
      <c r="V6" s="16"/>
    </row>
    <row r="7" spans="1:22" x14ac:dyDescent="0.2">
      <c r="A7" s="169" t="s">
        <v>6</v>
      </c>
      <c r="B7" s="12"/>
      <c r="C7" s="9" t="s">
        <v>7</v>
      </c>
      <c r="D7" s="78"/>
      <c r="E7" s="103"/>
      <c r="F7" s="13"/>
      <c r="G7" s="13"/>
      <c r="H7" s="155"/>
      <c r="R7" s="157"/>
      <c r="S7" s="157"/>
      <c r="T7" s="157"/>
      <c r="U7" s="16"/>
      <c r="V7" s="16"/>
    </row>
    <row r="8" spans="1:22" x14ac:dyDescent="0.2">
      <c r="A8" s="112"/>
      <c r="B8" s="123"/>
      <c r="C8" s="17"/>
      <c r="F8" s="19"/>
      <c r="G8" s="20"/>
      <c r="H8" s="185" t="s">
        <v>8</v>
      </c>
      <c r="I8" s="185"/>
      <c r="J8" s="185"/>
      <c r="K8" s="185"/>
      <c r="L8" s="185"/>
      <c r="M8" s="185"/>
      <c r="N8" s="185"/>
      <c r="O8" s="185"/>
      <c r="P8" s="185"/>
      <c r="R8" s="150"/>
      <c r="S8" s="150"/>
      <c r="T8" s="150"/>
    </row>
    <row r="9" spans="1:22" x14ac:dyDescent="0.2">
      <c r="A9" s="112"/>
      <c r="B9" s="124"/>
      <c r="C9" s="17"/>
      <c r="H9" s="184" t="s">
        <v>9</v>
      </c>
      <c r="I9" s="184"/>
      <c r="J9" s="184"/>
      <c r="K9" s="184" t="s">
        <v>10</v>
      </c>
      <c r="L9" s="184"/>
      <c r="M9" s="184"/>
      <c r="N9" s="184"/>
      <c r="O9" s="184"/>
      <c r="P9" s="184"/>
    </row>
    <row r="10" spans="1:22" s="113" customFormat="1" ht="36" x14ac:dyDescent="0.25">
      <c r="A10" s="128" t="s">
        <v>11</v>
      </c>
      <c r="B10" s="129" t="s">
        <v>12</v>
      </c>
      <c r="C10" s="128" t="s">
        <v>13</v>
      </c>
      <c r="D10" s="130" t="s">
        <v>14</v>
      </c>
      <c r="E10" s="130" t="s">
        <v>15</v>
      </c>
      <c r="F10" s="130" t="s">
        <v>16</v>
      </c>
      <c r="G10" s="131" t="s">
        <v>17</v>
      </c>
      <c r="H10" s="129" t="s">
        <v>18</v>
      </c>
      <c r="I10" s="129" t="s">
        <v>19</v>
      </c>
      <c r="J10" s="129" t="s">
        <v>20</v>
      </c>
      <c r="K10" s="129" t="s">
        <v>18</v>
      </c>
      <c r="L10" s="129" t="s">
        <v>19</v>
      </c>
      <c r="M10" s="129" t="s">
        <v>20</v>
      </c>
      <c r="N10" s="129" t="s">
        <v>21</v>
      </c>
      <c r="O10" s="129" t="s">
        <v>22</v>
      </c>
      <c r="P10" s="129" t="s">
        <v>23</v>
      </c>
      <c r="Q10" s="129" t="s">
        <v>24</v>
      </c>
      <c r="R10" s="131" t="s">
        <v>25</v>
      </c>
      <c r="S10" s="131" t="s">
        <v>26</v>
      </c>
      <c r="T10" s="131" t="s">
        <v>27</v>
      </c>
      <c r="U10" s="132" t="s">
        <v>28</v>
      </c>
      <c r="V10" s="131" t="s">
        <v>29</v>
      </c>
    </row>
    <row r="11" spans="1:22" s="34" customFormat="1" ht="29.25" customHeight="1" x14ac:dyDescent="0.25">
      <c r="A11" s="92" t="s">
        <v>319</v>
      </c>
      <c r="B11" s="170">
        <v>1</v>
      </c>
      <c r="C11" s="171" t="s">
        <v>307</v>
      </c>
      <c r="D11" s="171" t="s">
        <v>177</v>
      </c>
      <c r="E11" s="172" t="s">
        <v>209</v>
      </c>
      <c r="F11" s="100" t="s">
        <v>401</v>
      </c>
      <c r="G11" s="173" t="s">
        <v>139</v>
      </c>
      <c r="H11" s="174">
        <v>0</v>
      </c>
      <c r="I11" s="175">
        <v>0</v>
      </c>
      <c r="J11" s="175">
        <v>0</v>
      </c>
      <c r="K11" s="99">
        <f t="shared" ref="K11:K22" si="0">H11*13</f>
        <v>0</v>
      </c>
      <c r="L11" s="99">
        <v>26</v>
      </c>
      <c r="M11" s="99">
        <f t="shared" ref="M11:M21" si="1">J11*13</f>
        <v>0</v>
      </c>
      <c r="N11" s="174">
        <v>0</v>
      </c>
      <c r="O11" s="174">
        <v>0</v>
      </c>
      <c r="P11" s="174">
        <v>0</v>
      </c>
      <c r="Q11" s="174">
        <v>0</v>
      </c>
      <c r="R11" s="174" t="s">
        <v>31</v>
      </c>
      <c r="S11" s="175" t="s">
        <v>31</v>
      </c>
      <c r="T11" s="102" t="s">
        <v>281</v>
      </c>
      <c r="U11" s="176"/>
      <c r="V11" s="176"/>
    </row>
    <row r="12" spans="1:22" s="34" customFormat="1" ht="29.25" customHeight="1" x14ac:dyDescent="0.25">
      <c r="A12" s="92" t="s">
        <v>319</v>
      </c>
      <c r="B12" s="31">
        <v>1</v>
      </c>
      <c r="C12" s="92" t="s">
        <v>308</v>
      </c>
      <c r="D12" s="92" t="s">
        <v>187</v>
      </c>
      <c r="E12" s="9" t="s">
        <v>208</v>
      </c>
      <c r="F12" s="92" t="s">
        <v>162</v>
      </c>
      <c r="G12" s="32" t="s">
        <v>161</v>
      </c>
      <c r="H12" s="30">
        <v>3</v>
      </c>
      <c r="I12" s="33">
        <v>0</v>
      </c>
      <c r="J12" s="33">
        <v>2</v>
      </c>
      <c r="K12" s="31">
        <f t="shared" si="0"/>
        <v>39</v>
      </c>
      <c r="L12" s="31">
        <f>I12*13</f>
        <v>0</v>
      </c>
      <c r="M12" s="31">
        <f t="shared" si="1"/>
        <v>26</v>
      </c>
      <c r="N12" s="30">
        <v>0</v>
      </c>
      <c r="O12" s="30">
        <v>0</v>
      </c>
      <c r="P12" s="30">
        <v>0</v>
      </c>
      <c r="Q12" s="30">
        <v>6</v>
      </c>
      <c r="R12" s="30" t="s">
        <v>30</v>
      </c>
      <c r="S12" s="33" t="s">
        <v>31</v>
      </c>
      <c r="T12" s="102" t="s">
        <v>281</v>
      </c>
      <c r="U12" s="122"/>
      <c r="V12" s="122"/>
    </row>
    <row r="13" spans="1:22" s="34" customFormat="1" ht="29.25" customHeight="1" x14ac:dyDescent="0.25">
      <c r="A13" s="92" t="s">
        <v>319</v>
      </c>
      <c r="B13" s="31">
        <v>1</v>
      </c>
      <c r="C13" s="92" t="s">
        <v>309</v>
      </c>
      <c r="D13" s="92" t="s">
        <v>179</v>
      </c>
      <c r="E13" s="38" t="s">
        <v>373</v>
      </c>
      <c r="F13" s="92" t="s">
        <v>180</v>
      </c>
      <c r="G13" s="92" t="s">
        <v>182</v>
      </c>
      <c r="H13" s="30">
        <v>2</v>
      </c>
      <c r="I13" s="33">
        <v>0</v>
      </c>
      <c r="J13" s="33">
        <v>0</v>
      </c>
      <c r="K13" s="31">
        <f t="shared" si="0"/>
        <v>26</v>
      </c>
      <c r="L13" s="31">
        <f>I13*13</f>
        <v>0</v>
      </c>
      <c r="M13" s="31">
        <f t="shared" si="1"/>
        <v>0</v>
      </c>
      <c r="N13" s="30">
        <v>0</v>
      </c>
      <c r="O13" s="30">
        <v>0</v>
      </c>
      <c r="P13" s="30">
        <v>0</v>
      </c>
      <c r="Q13" s="30">
        <v>3</v>
      </c>
      <c r="R13" s="30" t="s">
        <v>30</v>
      </c>
      <c r="S13" s="33" t="s">
        <v>31</v>
      </c>
      <c r="T13" s="102" t="s">
        <v>281</v>
      </c>
      <c r="U13" s="122"/>
      <c r="V13" s="122"/>
    </row>
    <row r="14" spans="1:22" s="34" customFormat="1" ht="29.25" customHeight="1" x14ac:dyDescent="0.25">
      <c r="A14" s="92" t="s">
        <v>319</v>
      </c>
      <c r="B14" s="31">
        <v>1</v>
      </c>
      <c r="C14" s="92" t="s">
        <v>310</v>
      </c>
      <c r="D14" s="92" t="s">
        <v>184</v>
      </c>
      <c r="E14" s="92" t="s">
        <v>374</v>
      </c>
      <c r="F14" s="92" t="s">
        <v>376</v>
      </c>
      <c r="G14" s="32" t="s">
        <v>128</v>
      </c>
      <c r="H14" s="30">
        <v>2</v>
      </c>
      <c r="I14" s="33">
        <v>0</v>
      </c>
      <c r="J14" s="33">
        <v>3</v>
      </c>
      <c r="K14" s="31">
        <f t="shared" si="0"/>
        <v>26</v>
      </c>
      <c r="L14" s="31">
        <f>I14*13</f>
        <v>0</v>
      </c>
      <c r="M14" s="31">
        <f t="shared" si="1"/>
        <v>39</v>
      </c>
      <c r="N14" s="30">
        <v>0</v>
      </c>
      <c r="O14" s="30">
        <v>0</v>
      </c>
      <c r="P14" s="30">
        <v>0</v>
      </c>
      <c r="Q14" s="30">
        <v>6</v>
      </c>
      <c r="R14" s="30" t="s">
        <v>476</v>
      </c>
      <c r="S14" s="33" t="s">
        <v>31</v>
      </c>
      <c r="T14" s="102" t="s">
        <v>281</v>
      </c>
      <c r="U14" s="122"/>
      <c r="V14" s="122"/>
    </row>
    <row r="15" spans="1:22" s="34" customFormat="1" ht="29.25" customHeight="1" x14ac:dyDescent="0.25">
      <c r="A15" s="92" t="s">
        <v>319</v>
      </c>
      <c r="B15" s="82">
        <v>1</v>
      </c>
      <c r="C15" s="83" t="s">
        <v>311</v>
      </c>
      <c r="D15" s="83" t="s">
        <v>368</v>
      </c>
      <c r="E15" s="105" t="s">
        <v>369</v>
      </c>
      <c r="F15" s="92" t="s">
        <v>35</v>
      </c>
      <c r="G15" s="84" t="s">
        <v>146</v>
      </c>
      <c r="H15" s="79">
        <v>0</v>
      </c>
      <c r="I15" s="85">
        <v>0</v>
      </c>
      <c r="J15" s="85">
        <v>0</v>
      </c>
      <c r="K15" s="31">
        <f t="shared" si="0"/>
        <v>0</v>
      </c>
      <c r="L15" s="31">
        <v>26</v>
      </c>
      <c r="M15" s="31">
        <f t="shared" si="1"/>
        <v>0</v>
      </c>
      <c r="N15" s="79">
        <v>0</v>
      </c>
      <c r="O15" s="79">
        <v>0</v>
      </c>
      <c r="P15" s="79">
        <v>0</v>
      </c>
      <c r="Q15" s="79">
        <v>0</v>
      </c>
      <c r="R15" s="79" t="s">
        <v>31</v>
      </c>
      <c r="S15" s="85" t="s">
        <v>31</v>
      </c>
      <c r="T15" s="102" t="s">
        <v>281</v>
      </c>
      <c r="U15" s="81"/>
      <c r="V15" s="81"/>
    </row>
    <row r="16" spans="1:22" s="34" customFormat="1" ht="29.25" customHeight="1" x14ac:dyDescent="0.25">
      <c r="A16" s="92" t="s">
        <v>319</v>
      </c>
      <c r="B16" s="31">
        <v>1</v>
      </c>
      <c r="C16" s="92" t="s">
        <v>312</v>
      </c>
      <c r="D16" s="92" t="s">
        <v>193</v>
      </c>
      <c r="E16" s="38" t="s">
        <v>375</v>
      </c>
      <c r="F16" s="92" t="s">
        <v>172</v>
      </c>
      <c r="G16" s="32" t="s">
        <v>130</v>
      </c>
      <c r="H16" s="30">
        <v>4</v>
      </c>
      <c r="I16" s="33">
        <v>0</v>
      </c>
      <c r="J16" s="33">
        <v>0</v>
      </c>
      <c r="K16" s="31">
        <f t="shared" si="0"/>
        <v>52</v>
      </c>
      <c r="L16" s="31">
        <f t="shared" ref="L16:L21" si="2">I16*13</f>
        <v>0</v>
      </c>
      <c r="M16" s="31">
        <f t="shared" si="1"/>
        <v>0</v>
      </c>
      <c r="N16" s="30">
        <v>0</v>
      </c>
      <c r="O16" s="30">
        <v>0</v>
      </c>
      <c r="P16" s="30">
        <v>0</v>
      </c>
      <c r="Q16" s="30">
        <v>4</v>
      </c>
      <c r="R16" s="30" t="s">
        <v>476</v>
      </c>
      <c r="S16" s="33" t="s">
        <v>31</v>
      </c>
      <c r="T16" s="102" t="s">
        <v>281</v>
      </c>
      <c r="U16" s="122"/>
      <c r="V16" s="122"/>
    </row>
    <row r="17" spans="1:22" s="86" customFormat="1" ht="29.25" customHeight="1" x14ac:dyDescent="0.25">
      <c r="A17" s="92" t="s">
        <v>319</v>
      </c>
      <c r="B17" s="31">
        <v>1</v>
      </c>
      <c r="C17" s="92" t="s">
        <v>313</v>
      </c>
      <c r="D17" s="92" t="s">
        <v>33</v>
      </c>
      <c r="E17" s="92" t="s">
        <v>198</v>
      </c>
      <c r="F17" s="92" t="s">
        <v>173</v>
      </c>
      <c r="G17" s="32" t="s">
        <v>131</v>
      </c>
      <c r="H17" s="30">
        <v>2</v>
      </c>
      <c r="I17" s="33">
        <v>0</v>
      </c>
      <c r="J17" s="33">
        <v>1</v>
      </c>
      <c r="K17" s="31">
        <f t="shared" si="0"/>
        <v>26</v>
      </c>
      <c r="L17" s="31">
        <f t="shared" si="2"/>
        <v>0</v>
      </c>
      <c r="M17" s="31">
        <f t="shared" si="1"/>
        <v>13</v>
      </c>
      <c r="N17" s="30">
        <v>0</v>
      </c>
      <c r="O17" s="30">
        <v>0</v>
      </c>
      <c r="P17" s="30">
        <v>0</v>
      </c>
      <c r="Q17" s="30">
        <v>5</v>
      </c>
      <c r="R17" s="30" t="s">
        <v>30</v>
      </c>
      <c r="S17" s="33" t="s">
        <v>31</v>
      </c>
      <c r="T17" s="102" t="s">
        <v>281</v>
      </c>
      <c r="U17" s="154"/>
      <c r="V17" s="154"/>
    </row>
    <row r="18" spans="1:22" s="86" customFormat="1" ht="29.25" customHeight="1" x14ac:dyDescent="0.25">
      <c r="A18" s="92" t="s">
        <v>319</v>
      </c>
      <c r="B18" s="31">
        <v>1</v>
      </c>
      <c r="C18" s="92" t="s">
        <v>314</v>
      </c>
      <c r="D18" s="92" t="s">
        <v>183</v>
      </c>
      <c r="E18" s="38" t="s">
        <v>377</v>
      </c>
      <c r="F18" s="92" t="s">
        <v>194</v>
      </c>
      <c r="G18" s="32" t="s">
        <v>195</v>
      </c>
      <c r="H18" s="30">
        <v>3</v>
      </c>
      <c r="I18" s="33">
        <v>2</v>
      </c>
      <c r="J18" s="33">
        <v>0</v>
      </c>
      <c r="K18" s="31">
        <f t="shared" si="0"/>
        <v>39</v>
      </c>
      <c r="L18" s="31">
        <f t="shared" si="2"/>
        <v>26</v>
      </c>
      <c r="M18" s="31">
        <f t="shared" si="1"/>
        <v>0</v>
      </c>
      <c r="N18" s="30">
        <v>0</v>
      </c>
      <c r="O18" s="30">
        <v>0</v>
      </c>
      <c r="P18" s="30">
        <v>0</v>
      </c>
      <c r="Q18" s="30">
        <v>6</v>
      </c>
      <c r="R18" s="30" t="s">
        <v>30</v>
      </c>
      <c r="S18" s="33" t="s">
        <v>31</v>
      </c>
      <c r="T18" s="102" t="s">
        <v>281</v>
      </c>
      <c r="U18" s="154"/>
      <c r="V18" s="154"/>
    </row>
    <row r="19" spans="1:22" s="34" customFormat="1" ht="29.25" customHeight="1" x14ac:dyDescent="0.25">
      <c r="A19" s="92" t="s">
        <v>319</v>
      </c>
      <c r="B19" s="31">
        <v>1</v>
      </c>
      <c r="C19" s="92" t="s">
        <v>316</v>
      </c>
      <c r="D19" s="92" t="s">
        <v>153</v>
      </c>
      <c r="E19" s="92" t="s">
        <v>370</v>
      </c>
      <c r="F19" s="92" t="s">
        <v>240</v>
      </c>
      <c r="G19" s="32" t="s">
        <v>223</v>
      </c>
      <c r="H19" s="30">
        <v>0</v>
      </c>
      <c r="I19" s="30">
        <v>2</v>
      </c>
      <c r="J19" s="30">
        <v>0</v>
      </c>
      <c r="K19" s="30">
        <f t="shared" si="0"/>
        <v>0</v>
      </c>
      <c r="L19" s="30">
        <f t="shared" si="2"/>
        <v>26</v>
      </c>
      <c r="M19" s="30">
        <f t="shared" si="1"/>
        <v>0</v>
      </c>
      <c r="N19" s="31">
        <v>0</v>
      </c>
      <c r="O19" s="31">
        <v>0</v>
      </c>
      <c r="P19" s="31">
        <v>0</v>
      </c>
      <c r="Q19" s="31">
        <v>0</v>
      </c>
      <c r="R19" s="30" t="s">
        <v>476</v>
      </c>
      <c r="S19" s="33" t="s">
        <v>45</v>
      </c>
      <c r="T19" s="102" t="s">
        <v>281</v>
      </c>
      <c r="U19" s="122"/>
      <c r="V19" s="92" t="s">
        <v>277</v>
      </c>
    </row>
    <row r="20" spans="1:22" s="34" customFormat="1" ht="29.25" customHeight="1" x14ac:dyDescent="0.25">
      <c r="A20" s="92" t="s">
        <v>319</v>
      </c>
      <c r="B20" s="31">
        <v>1</v>
      </c>
      <c r="C20" s="92" t="s">
        <v>318</v>
      </c>
      <c r="D20" s="92" t="s">
        <v>154</v>
      </c>
      <c r="E20" s="92" t="s">
        <v>372</v>
      </c>
      <c r="F20" s="32" t="s">
        <v>241</v>
      </c>
      <c r="G20" s="32" t="s">
        <v>242</v>
      </c>
      <c r="H20" s="30">
        <v>0</v>
      </c>
      <c r="I20" s="30">
        <v>2</v>
      </c>
      <c r="J20" s="30">
        <v>0</v>
      </c>
      <c r="K20" s="30">
        <f t="shared" si="0"/>
        <v>0</v>
      </c>
      <c r="L20" s="30">
        <f t="shared" si="2"/>
        <v>26</v>
      </c>
      <c r="M20" s="30">
        <f t="shared" si="1"/>
        <v>0</v>
      </c>
      <c r="N20" s="31">
        <v>0</v>
      </c>
      <c r="O20" s="31">
        <v>0</v>
      </c>
      <c r="P20" s="31">
        <v>0</v>
      </c>
      <c r="Q20" s="31">
        <v>0</v>
      </c>
      <c r="R20" s="30" t="s">
        <v>476</v>
      </c>
      <c r="S20" s="33" t="s">
        <v>45</v>
      </c>
      <c r="T20" s="102" t="s">
        <v>281</v>
      </c>
      <c r="U20" s="122"/>
      <c r="V20" s="92" t="s">
        <v>277</v>
      </c>
    </row>
    <row r="21" spans="1:22" s="34" customFormat="1" ht="29.25" customHeight="1" x14ac:dyDescent="0.25">
      <c r="A21" s="92" t="s">
        <v>319</v>
      </c>
      <c r="B21" s="31">
        <v>1</v>
      </c>
      <c r="C21" s="92" t="s">
        <v>317</v>
      </c>
      <c r="D21" s="92" t="s">
        <v>155</v>
      </c>
      <c r="E21" s="92" t="s">
        <v>371</v>
      </c>
      <c r="F21" s="32" t="s">
        <v>243</v>
      </c>
      <c r="G21" s="32" t="s">
        <v>244</v>
      </c>
      <c r="H21" s="30">
        <v>0</v>
      </c>
      <c r="I21" s="30">
        <v>2</v>
      </c>
      <c r="J21" s="30">
        <v>0</v>
      </c>
      <c r="K21" s="30">
        <f t="shared" si="0"/>
        <v>0</v>
      </c>
      <c r="L21" s="30">
        <f t="shared" si="2"/>
        <v>26</v>
      </c>
      <c r="M21" s="30">
        <f t="shared" si="1"/>
        <v>0</v>
      </c>
      <c r="N21" s="31">
        <v>0</v>
      </c>
      <c r="O21" s="31">
        <v>0</v>
      </c>
      <c r="P21" s="31">
        <v>0</v>
      </c>
      <c r="Q21" s="31">
        <v>0</v>
      </c>
      <c r="R21" s="30" t="s">
        <v>476</v>
      </c>
      <c r="S21" s="33" t="s">
        <v>45</v>
      </c>
      <c r="T21" s="102" t="s">
        <v>281</v>
      </c>
      <c r="U21" s="122"/>
      <c r="V21" s="92" t="s">
        <v>277</v>
      </c>
    </row>
    <row r="22" spans="1:22" s="34" customFormat="1" ht="29.25" customHeight="1" x14ac:dyDescent="0.25">
      <c r="A22" s="92" t="s">
        <v>319</v>
      </c>
      <c r="B22" s="31">
        <v>1</v>
      </c>
      <c r="C22" s="92" t="s">
        <v>315</v>
      </c>
      <c r="D22" s="92" t="s">
        <v>156</v>
      </c>
      <c r="E22" s="38" t="s">
        <v>400</v>
      </c>
      <c r="F22" s="38" t="s">
        <v>260</v>
      </c>
      <c r="G22" s="38" t="s">
        <v>261</v>
      </c>
      <c r="H22" s="30">
        <v>0</v>
      </c>
      <c r="I22" s="33">
        <v>2</v>
      </c>
      <c r="J22" s="33">
        <v>0</v>
      </c>
      <c r="K22" s="30">
        <f t="shared" si="0"/>
        <v>0</v>
      </c>
      <c r="L22" s="30">
        <v>26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 t="s">
        <v>477</v>
      </c>
      <c r="S22" s="33" t="s">
        <v>31</v>
      </c>
      <c r="T22" s="102" t="s">
        <v>281</v>
      </c>
      <c r="U22" s="122"/>
      <c r="V22" s="92" t="s">
        <v>277</v>
      </c>
    </row>
    <row r="23" spans="1:22" s="34" customFormat="1" x14ac:dyDescent="0.25">
      <c r="A23" s="198" t="s">
        <v>36</v>
      </c>
      <c r="B23" s="201"/>
      <c r="C23" s="201"/>
      <c r="D23" s="201"/>
      <c r="E23" s="201"/>
      <c r="F23" s="201"/>
      <c r="G23" s="202"/>
      <c r="H23" s="35">
        <f>SUM(H11:H22)-H20-H21</f>
        <v>16</v>
      </c>
      <c r="I23" s="35">
        <f t="shared" ref="I23:Q23" si="3">SUM(I11:I22)-I20-I21</f>
        <v>6</v>
      </c>
      <c r="J23" s="35">
        <f t="shared" si="3"/>
        <v>6</v>
      </c>
      <c r="K23" s="35">
        <f t="shared" si="3"/>
        <v>208</v>
      </c>
      <c r="L23" s="35">
        <f t="shared" si="3"/>
        <v>130</v>
      </c>
      <c r="M23" s="35">
        <f t="shared" si="3"/>
        <v>78</v>
      </c>
      <c r="N23" s="35">
        <f t="shared" si="3"/>
        <v>0</v>
      </c>
      <c r="O23" s="35">
        <f t="shared" si="3"/>
        <v>0</v>
      </c>
      <c r="P23" s="35">
        <f t="shared" si="3"/>
        <v>0</v>
      </c>
      <c r="Q23" s="35">
        <f t="shared" si="3"/>
        <v>30</v>
      </c>
      <c r="R23" s="36"/>
      <c r="S23" s="36"/>
      <c r="T23" s="36"/>
      <c r="U23" s="121"/>
      <c r="V23" s="121"/>
    </row>
    <row r="24" spans="1:22" s="34" customFormat="1" ht="33" customHeight="1" x14ac:dyDescent="0.25">
      <c r="A24" s="92" t="s">
        <v>319</v>
      </c>
      <c r="B24" s="31">
        <v>2</v>
      </c>
      <c r="C24" s="92" t="s">
        <v>325</v>
      </c>
      <c r="D24" s="92" t="s">
        <v>304</v>
      </c>
      <c r="E24" s="38" t="s">
        <v>381</v>
      </c>
      <c r="F24" s="92" t="s">
        <v>292</v>
      </c>
      <c r="G24" s="32" t="s">
        <v>140</v>
      </c>
      <c r="H24" s="30">
        <v>0</v>
      </c>
      <c r="I24" s="33">
        <v>0</v>
      </c>
      <c r="J24" s="33">
        <v>0</v>
      </c>
      <c r="K24" s="31">
        <f t="shared" ref="K24:K34" si="4">H24*13</f>
        <v>0</v>
      </c>
      <c r="L24" s="31">
        <f t="shared" ref="L24:L34" si="5">I24*13</f>
        <v>0</v>
      </c>
      <c r="M24" s="31">
        <v>70</v>
      </c>
      <c r="N24" s="30">
        <v>10</v>
      </c>
      <c r="O24" s="30">
        <v>1</v>
      </c>
      <c r="P24" s="30">
        <v>0</v>
      </c>
      <c r="Q24" s="30">
        <v>0</v>
      </c>
      <c r="R24" s="30" t="s">
        <v>477</v>
      </c>
      <c r="S24" s="33" t="s">
        <v>31</v>
      </c>
      <c r="T24" s="17" t="s">
        <v>282</v>
      </c>
      <c r="U24" s="92"/>
      <c r="V24" s="122" t="s">
        <v>305</v>
      </c>
    </row>
    <row r="25" spans="1:22" s="34" customFormat="1" ht="24" x14ac:dyDescent="0.25">
      <c r="A25" s="92" t="s">
        <v>319</v>
      </c>
      <c r="B25" s="31">
        <v>2</v>
      </c>
      <c r="C25" s="92" t="s">
        <v>326</v>
      </c>
      <c r="D25" s="92" t="s">
        <v>37</v>
      </c>
      <c r="E25" s="105" t="s">
        <v>210</v>
      </c>
      <c r="F25" s="92" t="s">
        <v>150</v>
      </c>
      <c r="G25" s="32" t="s">
        <v>129</v>
      </c>
      <c r="H25" s="30">
        <v>2</v>
      </c>
      <c r="I25" s="33">
        <v>0</v>
      </c>
      <c r="J25" s="33">
        <v>3</v>
      </c>
      <c r="K25" s="31">
        <f t="shared" si="4"/>
        <v>26</v>
      </c>
      <c r="L25" s="31">
        <f t="shared" si="5"/>
        <v>0</v>
      </c>
      <c r="M25" s="31">
        <f t="shared" ref="M25:M34" si="6">J25*13</f>
        <v>39</v>
      </c>
      <c r="N25" s="30">
        <v>0</v>
      </c>
      <c r="O25" s="30">
        <v>0</v>
      </c>
      <c r="P25" s="30">
        <v>0</v>
      </c>
      <c r="Q25" s="30">
        <v>6</v>
      </c>
      <c r="R25" s="30" t="s">
        <v>30</v>
      </c>
      <c r="S25" s="33" t="s">
        <v>31</v>
      </c>
      <c r="T25" s="33" t="s">
        <v>281</v>
      </c>
      <c r="U25" s="92" t="s">
        <v>187</v>
      </c>
      <c r="V25" s="138"/>
    </row>
    <row r="26" spans="1:22" s="34" customFormat="1" ht="33" customHeight="1" x14ac:dyDescent="0.25">
      <c r="A26" s="92" t="s">
        <v>319</v>
      </c>
      <c r="B26" s="31">
        <v>2</v>
      </c>
      <c r="C26" s="92" t="s">
        <v>327</v>
      </c>
      <c r="D26" s="92" t="s">
        <v>186</v>
      </c>
      <c r="E26" s="92" t="s">
        <v>382</v>
      </c>
      <c r="F26" s="92" t="s">
        <v>376</v>
      </c>
      <c r="G26" s="32" t="s">
        <v>128</v>
      </c>
      <c r="H26" s="30">
        <v>1</v>
      </c>
      <c r="I26" s="31">
        <v>0</v>
      </c>
      <c r="J26" s="31">
        <v>2</v>
      </c>
      <c r="K26" s="31">
        <f t="shared" si="4"/>
        <v>13</v>
      </c>
      <c r="L26" s="31">
        <f t="shared" si="5"/>
        <v>0</v>
      </c>
      <c r="M26" s="31">
        <f t="shared" si="6"/>
        <v>26</v>
      </c>
      <c r="N26" s="30">
        <v>0</v>
      </c>
      <c r="O26" s="30">
        <v>0</v>
      </c>
      <c r="P26" s="30">
        <v>0</v>
      </c>
      <c r="Q26" s="30">
        <v>4</v>
      </c>
      <c r="R26" s="30" t="s">
        <v>476</v>
      </c>
      <c r="S26" s="33" t="s">
        <v>31</v>
      </c>
      <c r="T26" s="33" t="s">
        <v>281</v>
      </c>
      <c r="U26" s="92" t="s">
        <v>204</v>
      </c>
      <c r="V26" s="122"/>
    </row>
    <row r="27" spans="1:22" s="34" customFormat="1" ht="33" customHeight="1" x14ac:dyDescent="0.25">
      <c r="A27" s="92" t="s">
        <v>319</v>
      </c>
      <c r="B27" s="31">
        <v>2</v>
      </c>
      <c r="C27" s="92" t="s">
        <v>328</v>
      </c>
      <c r="D27" s="92" t="s">
        <v>185</v>
      </c>
      <c r="E27" s="92" t="s">
        <v>299</v>
      </c>
      <c r="F27" s="92" t="s">
        <v>174</v>
      </c>
      <c r="G27" s="32" t="s">
        <v>132</v>
      </c>
      <c r="H27" s="30">
        <v>3</v>
      </c>
      <c r="I27" s="33">
        <v>2</v>
      </c>
      <c r="J27" s="33">
        <v>0</v>
      </c>
      <c r="K27" s="31">
        <f t="shared" si="4"/>
        <v>39</v>
      </c>
      <c r="L27" s="31">
        <f t="shared" si="5"/>
        <v>26</v>
      </c>
      <c r="M27" s="31">
        <f t="shared" si="6"/>
        <v>0</v>
      </c>
      <c r="N27" s="30">
        <v>0</v>
      </c>
      <c r="O27" s="30">
        <v>0</v>
      </c>
      <c r="P27" s="30">
        <v>0</v>
      </c>
      <c r="Q27" s="30">
        <v>6</v>
      </c>
      <c r="R27" s="30" t="s">
        <v>30</v>
      </c>
      <c r="S27" s="33" t="s">
        <v>31</v>
      </c>
      <c r="T27" s="33" t="s">
        <v>300</v>
      </c>
      <c r="U27" s="140" t="s">
        <v>301</v>
      </c>
      <c r="V27" s="122"/>
    </row>
    <row r="28" spans="1:22" s="34" customFormat="1" ht="33" customHeight="1" x14ac:dyDescent="0.25">
      <c r="A28" s="92" t="s">
        <v>319</v>
      </c>
      <c r="B28" s="31">
        <v>2</v>
      </c>
      <c r="C28" s="92" t="s">
        <v>329</v>
      </c>
      <c r="D28" s="92" t="s">
        <v>115</v>
      </c>
      <c r="E28" s="38" t="s">
        <v>216</v>
      </c>
      <c r="F28" s="92" t="s">
        <v>188</v>
      </c>
      <c r="G28" s="32" t="s">
        <v>133</v>
      </c>
      <c r="H28" s="30">
        <v>3</v>
      </c>
      <c r="I28" s="31">
        <v>2</v>
      </c>
      <c r="J28" s="31">
        <v>0</v>
      </c>
      <c r="K28" s="31">
        <f t="shared" si="4"/>
        <v>39</v>
      </c>
      <c r="L28" s="31">
        <f t="shared" si="5"/>
        <v>26</v>
      </c>
      <c r="M28" s="31">
        <f t="shared" si="6"/>
        <v>0</v>
      </c>
      <c r="N28" s="30">
        <v>0</v>
      </c>
      <c r="O28" s="30">
        <v>0</v>
      </c>
      <c r="P28" s="30">
        <v>0</v>
      </c>
      <c r="Q28" s="30">
        <v>5</v>
      </c>
      <c r="R28" s="33" t="s">
        <v>30</v>
      </c>
      <c r="S28" s="33" t="s">
        <v>31</v>
      </c>
      <c r="T28" s="33" t="s">
        <v>281</v>
      </c>
      <c r="U28" s="154"/>
      <c r="V28" s="122"/>
    </row>
    <row r="29" spans="1:22" s="34" customFormat="1" ht="33" customHeight="1" x14ac:dyDescent="0.25">
      <c r="A29" s="92" t="s">
        <v>319</v>
      </c>
      <c r="B29" s="31">
        <v>2</v>
      </c>
      <c r="C29" s="92" t="s">
        <v>330</v>
      </c>
      <c r="D29" s="92" t="s">
        <v>116</v>
      </c>
      <c r="E29" s="38" t="s">
        <v>218</v>
      </c>
      <c r="F29" s="92" t="s">
        <v>166</v>
      </c>
      <c r="G29" s="32" t="s">
        <v>134</v>
      </c>
      <c r="H29" s="30">
        <v>2</v>
      </c>
      <c r="I29" s="31">
        <v>2</v>
      </c>
      <c r="J29" s="31">
        <v>0</v>
      </c>
      <c r="K29" s="31">
        <f t="shared" si="4"/>
        <v>26</v>
      </c>
      <c r="L29" s="31">
        <f t="shared" si="5"/>
        <v>26</v>
      </c>
      <c r="M29" s="31">
        <f t="shared" si="6"/>
        <v>0</v>
      </c>
      <c r="N29" s="30">
        <v>0</v>
      </c>
      <c r="O29" s="30">
        <v>0</v>
      </c>
      <c r="P29" s="30">
        <v>0</v>
      </c>
      <c r="Q29" s="30">
        <v>5</v>
      </c>
      <c r="R29" s="30" t="s">
        <v>30</v>
      </c>
      <c r="S29" s="33" t="s">
        <v>31</v>
      </c>
      <c r="T29" s="33" t="s">
        <v>281</v>
      </c>
      <c r="U29" s="92"/>
      <c r="V29" s="122"/>
    </row>
    <row r="30" spans="1:22" s="34" customFormat="1" ht="33" customHeight="1" x14ac:dyDescent="0.25">
      <c r="A30" s="92" t="s">
        <v>319</v>
      </c>
      <c r="B30" s="31">
        <v>2</v>
      </c>
      <c r="C30" s="92" t="s">
        <v>323</v>
      </c>
      <c r="D30" s="92" t="s">
        <v>324</v>
      </c>
      <c r="E30" s="92" t="s">
        <v>404</v>
      </c>
      <c r="F30" s="92" t="s">
        <v>384</v>
      </c>
      <c r="G30" s="32"/>
      <c r="H30" s="30">
        <v>2</v>
      </c>
      <c r="I30" s="31">
        <v>1</v>
      </c>
      <c r="J30" s="31">
        <v>0</v>
      </c>
      <c r="K30" s="31">
        <f t="shared" si="4"/>
        <v>26</v>
      </c>
      <c r="L30" s="31">
        <f t="shared" si="5"/>
        <v>13</v>
      </c>
      <c r="M30" s="31">
        <f t="shared" si="6"/>
        <v>0</v>
      </c>
      <c r="N30" s="30">
        <v>0</v>
      </c>
      <c r="O30" s="30">
        <v>0</v>
      </c>
      <c r="P30" s="30">
        <v>0</v>
      </c>
      <c r="Q30" s="30">
        <v>4</v>
      </c>
      <c r="R30" s="30"/>
      <c r="S30" s="33" t="s">
        <v>38</v>
      </c>
      <c r="T30" s="33" t="s">
        <v>281</v>
      </c>
      <c r="U30" s="122"/>
      <c r="V30" s="122"/>
    </row>
    <row r="31" spans="1:22" s="34" customFormat="1" ht="33" customHeight="1" x14ac:dyDescent="0.25">
      <c r="A31" s="92" t="s">
        <v>319</v>
      </c>
      <c r="B31" s="31">
        <v>2</v>
      </c>
      <c r="C31" s="92" t="s">
        <v>320</v>
      </c>
      <c r="D31" s="92" t="s">
        <v>157</v>
      </c>
      <c r="E31" s="92" t="s">
        <v>378</v>
      </c>
      <c r="F31" s="92" t="s">
        <v>240</v>
      </c>
      <c r="G31" s="32" t="s">
        <v>223</v>
      </c>
      <c r="H31" s="30">
        <v>0</v>
      </c>
      <c r="I31" s="30">
        <v>2</v>
      </c>
      <c r="J31" s="30">
        <v>0</v>
      </c>
      <c r="K31" s="30">
        <f t="shared" si="4"/>
        <v>0</v>
      </c>
      <c r="L31" s="30">
        <f t="shared" si="5"/>
        <v>26</v>
      </c>
      <c r="M31" s="30">
        <f t="shared" si="6"/>
        <v>0</v>
      </c>
      <c r="N31" s="31">
        <v>0</v>
      </c>
      <c r="O31" s="31">
        <v>0</v>
      </c>
      <c r="P31" s="31">
        <v>0</v>
      </c>
      <c r="Q31" s="31">
        <v>0</v>
      </c>
      <c r="R31" s="30" t="s">
        <v>476</v>
      </c>
      <c r="S31" s="33" t="s">
        <v>45</v>
      </c>
      <c r="T31" s="33" t="s">
        <v>281</v>
      </c>
      <c r="U31" s="92" t="s">
        <v>248</v>
      </c>
      <c r="V31" s="92" t="s">
        <v>277</v>
      </c>
    </row>
    <row r="32" spans="1:22" s="34" customFormat="1" ht="33" customHeight="1" x14ac:dyDescent="0.25">
      <c r="A32" s="92" t="s">
        <v>319</v>
      </c>
      <c r="B32" s="31">
        <v>2</v>
      </c>
      <c r="C32" s="92" t="s">
        <v>322</v>
      </c>
      <c r="D32" s="92" t="s">
        <v>158</v>
      </c>
      <c r="E32" s="92" t="s">
        <v>380</v>
      </c>
      <c r="F32" s="32" t="s">
        <v>241</v>
      </c>
      <c r="G32" s="32" t="s">
        <v>242</v>
      </c>
      <c r="H32" s="30">
        <v>0</v>
      </c>
      <c r="I32" s="30">
        <v>2</v>
      </c>
      <c r="J32" s="30">
        <v>0</v>
      </c>
      <c r="K32" s="30">
        <f t="shared" si="4"/>
        <v>0</v>
      </c>
      <c r="L32" s="30">
        <f t="shared" si="5"/>
        <v>26</v>
      </c>
      <c r="M32" s="30">
        <f t="shared" si="6"/>
        <v>0</v>
      </c>
      <c r="N32" s="31">
        <v>0</v>
      </c>
      <c r="O32" s="31">
        <v>0</v>
      </c>
      <c r="P32" s="31">
        <v>0</v>
      </c>
      <c r="Q32" s="31">
        <v>0</v>
      </c>
      <c r="R32" s="30" t="s">
        <v>476</v>
      </c>
      <c r="S32" s="33" t="s">
        <v>45</v>
      </c>
      <c r="T32" s="33" t="s">
        <v>281</v>
      </c>
      <c r="U32" s="92" t="s">
        <v>249</v>
      </c>
      <c r="V32" s="92" t="s">
        <v>277</v>
      </c>
    </row>
    <row r="33" spans="1:22" s="34" customFormat="1" ht="33" customHeight="1" x14ac:dyDescent="0.25">
      <c r="A33" s="92" t="s">
        <v>319</v>
      </c>
      <c r="B33" s="31">
        <v>2</v>
      </c>
      <c r="C33" s="92" t="s">
        <v>321</v>
      </c>
      <c r="D33" s="92" t="s">
        <v>159</v>
      </c>
      <c r="E33" s="92" t="s">
        <v>379</v>
      </c>
      <c r="F33" s="32" t="s">
        <v>243</v>
      </c>
      <c r="G33" s="32" t="s">
        <v>244</v>
      </c>
      <c r="H33" s="30">
        <v>0</v>
      </c>
      <c r="I33" s="30">
        <v>2</v>
      </c>
      <c r="J33" s="30">
        <v>0</v>
      </c>
      <c r="K33" s="30">
        <f t="shared" si="4"/>
        <v>0</v>
      </c>
      <c r="L33" s="30">
        <f t="shared" si="5"/>
        <v>26</v>
      </c>
      <c r="M33" s="30">
        <f t="shared" si="6"/>
        <v>0</v>
      </c>
      <c r="N33" s="31">
        <v>0</v>
      </c>
      <c r="O33" s="31">
        <v>0</v>
      </c>
      <c r="P33" s="31">
        <v>0</v>
      </c>
      <c r="Q33" s="31">
        <v>0</v>
      </c>
      <c r="R33" s="30" t="s">
        <v>476</v>
      </c>
      <c r="S33" s="33" t="s">
        <v>45</v>
      </c>
      <c r="T33" s="33" t="s">
        <v>281</v>
      </c>
      <c r="U33" s="92" t="s">
        <v>250</v>
      </c>
      <c r="V33" s="92" t="s">
        <v>277</v>
      </c>
    </row>
    <row r="34" spans="1:22" s="34" customFormat="1" ht="33" customHeight="1" x14ac:dyDescent="0.25">
      <c r="A34" s="92" t="s">
        <v>319</v>
      </c>
      <c r="B34" s="31">
        <v>2</v>
      </c>
      <c r="C34" s="92" t="s">
        <v>331</v>
      </c>
      <c r="D34" s="92" t="s">
        <v>160</v>
      </c>
      <c r="E34" s="38" t="s">
        <v>383</v>
      </c>
      <c r="F34" s="38" t="s">
        <v>262</v>
      </c>
      <c r="G34" s="38" t="s">
        <v>263</v>
      </c>
      <c r="H34" s="30">
        <v>0</v>
      </c>
      <c r="I34" s="33">
        <v>2</v>
      </c>
      <c r="J34" s="33">
        <v>0</v>
      </c>
      <c r="K34" s="30">
        <f t="shared" si="4"/>
        <v>0</v>
      </c>
      <c r="L34" s="30">
        <f t="shared" si="5"/>
        <v>26</v>
      </c>
      <c r="M34" s="30">
        <f t="shared" si="6"/>
        <v>0</v>
      </c>
      <c r="N34" s="30">
        <v>0</v>
      </c>
      <c r="O34" s="30">
        <v>0</v>
      </c>
      <c r="P34" s="30">
        <v>0</v>
      </c>
      <c r="Q34" s="30">
        <v>0</v>
      </c>
      <c r="R34" s="30" t="s">
        <v>477</v>
      </c>
      <c r="S34" s="33" t="s">
        <v>31</v>
      </c>
      <c r="T34" s="33" t="s">
        <v>281</v>
      </c>
      <c r="U34" s="92" t="s">
        <v>156</v>
      </c>
      <c r="V34" s="92" t="s">
        <v>277</v>
      </c>
    </row>
    <row r="35" spans="1:22" s="9" customFormat="1" x14ac:dyDescent="0.25">
      <c r="A35" s="198" t="s">
        <v>36</v>
      </c>
      <c r="B35" s="199"/>
      <c r="C35" s="199"/>
      <c r="D35" s="199"/>
      <c r="E35" s="199"/>
      <c r="F35" s="199"/>
      <c r="G35" s="200"/>
      <c r="H35" s="37">
        <f>SUM(H24:H34)-H32-H33</f>
        <v>13</v>
      </c>
      <c r="I35" s="37">
        <f t="shared" ref="I35:Q35" si="7">SUM(I24:I34)-I32-I33</f>
        <v>11</v>
      </c>
      <c r="J35" s="37">
        <f t="shared" si="7"/>
        <v>5</v>
      </c>
      <c r="K35" s="37">
        <f t="shared" si="7"/>
        <v>169</v>
      </c>
      <c r="L35" s="37">
        <f t="shared" si="7"/>
        <v>143</v>
      </c>
      <c r="M35" s="37">
        <f t="shared" si="7"/>
        <v>135</v>
      </c>
      <c r="N35" s="37">
        <f t="shared" si="7"/>
        <v>10</v>
      </c>
      <c r="O35" s="37">
        <f t="shared" si="7"/>
        <v>1</v>
      </c>
      <c r="P35" s="37">
        <f t="shared" si="7"/>
        <v>0</v>
      </c>
      <c r="Q35" s="37">
        <f t="shared" si="7"/>
        <v>30</v>
      </c>
      <c r="R35" s="36"/>
      <c r="S35" s="36"/>
      <c r="T35" s="36"/>
      <c r="U35" s="121"/>
      <c r="V35" s="121"/>
    </row>
    <row r="36" spans="1:22" s="34" customFormat="1" ht="28.5" customHeight="1" x14ac:dyDescent="0.25">
      <c r="A36" s="92" t="s">
        <v>319</v>
      </c>
      <c r="B36" s="31">
        <v>3</v>
      </c>
      <c r="C36" s="92" t="s">
        <v>332</v>
      </c>
      <c r="D36" s="92" t="s">
        <v>117</v>
      </c>
      <c r="E36" s="114" t="s">
        <v>224</v>
      </c>
      <c r="F36" s="92" t="s">
        <v>292</v>
      </c>
      <c r="G36" s="32" t="s">
        <v>140</v>
      </c>
      <c r="H36" s="30">
        <v>3</v>
      </c>
      <c r="I36" s="33">
        <v>0</v>
      </c>
      <c r="J36" s="33">
        <v>2</v>
      </c>
      <c r="K36" s="31">
        <f t="shared" ref="K36:M41" si="8">H36*13</f>
        <v>39</v>
      </c>
      <c r="L36" s="31">
        <f t="shared" si="8"/>
        <v>0</v>
      </c>
      <c r="M36" s="31">
        <f t="shared" si="8"/>
        <v>26</v>
      </c>
      <c r="N36" s="30">
        <v>0</v>
      </c>
      <c r="O36" s="31">
        <v>0</v>
      </c>
      <c r="P36" s="31">
        <v>0</v>
      </c>
      <c r="Q36" s="30">
        <v>6</v>
      </c>
      <c r="R36" s="33" t="s">
        <v>30</v>
      </c>
      <c r="S36" s="33" t="s">
        <v>31</v>
      </c>
      <c r="T36" s="33" t="s">
        <v>281</v>
      </c>
      <c r="U36" s="92" t="s">
        <v>229</v>
      </c>
      <c r="V36" s="122"/>
    </row>
    <row r="37" spans="1:22" s="34" customFormat="1" ht="28.5" customHeight="1" x14ac:dyDescent="0.25">
      <c r="A37" s="92" t="s">
        <v>319</v>
      </c>
      <c r="B37" s="31">
        <v>3</v>
      </c>
      <c r="C37" s="92" t="s">
        <v>333</v>
      </c>
      <c r="D37" s="92" t="s">
        <v>41</v>
      </c>
      <c r="E37" s="107" t="s">
        <v>207</v>
      </c>
      <c r="F37" s="92" t="s">
        <v>293</v>
      </c>
      <c r="G37" s="32" t="s">
        <v>138</v>
      </c>
      <c r="H37" s="30">
        <v>2</v>
      </c>
      <c r="I37" s="33">
        <v>0</v>
      </c>
      <c r="J37" s="33">
        <v>1</v>
      </c>
      <c r="K37" s="33">
        <f t="shared" si="8"/>
        <v>26</v>
      </c>
      <c r="L37" s="33">
        <f t="shared" si="8"/>
        <v>0</v>
      </c>
      <c r="M37" s="33">
        <f t="shared" si="8"/>
        <v>13</v>
      </c>
      <c r="N37" s="30">
        <v>0</v>
      </c>
      <c r="O37" s="31">
        <v>0</v>
      </c>
      <c r="P37" s="31">
        <v>0</v>
      </c>
      <c r="Q37" s="30">
        <v>4</v>
      </c>
      <c r="R37" s="33" t="s">
        <v>30</v>
      </c>
      <c r="S37" s="33" t="s">
        <v>31</v>
      </c>
      <c r="T37" s="33" t="s">
        <v>281</v>
      </c>
      <c r="U37" s="92" t="s">
        <v>229</v>
      </c>
      <c r="V37" s="122"/>
    </row>
    <row r="38" spans="1:22" s="34" customFormat="1" ht="28.5" customHeight="1" x14ac:dyDescent="0.25">
      <c r="A38" s="92" t="s">
        <v>319</v>
      </c>
      <c r="B38" s="31">
        <v>3</v>
      </c>
      <c r="C38" s="92" t="s">
        <v>334</v>
      </c>
      <c r="D38" s="92" t="s">
        <v>40</v>
      </c>
      <c r="E38" s="107" t="s">
        <v>238</v>
      </c>
      <c r="F38" s="92" t="s">
        <v>288</v>
      </c>
      <c r="G38" s="32" t="s">
        <v>137</v>
      </c>
      <c r="H38" s="30">
        <v>1</v>
      </c>
      <c r="I38" s="33">
        <v>1</v>
      </c>
      <c r="J38" s="33">
        <v>1</v>
      </c>
      <c r="K38" s="33">
        <f t="shared" si="8"/>
        <v>13</v>
      </c>
      <c r="L38" s="33">
        <f t="shared" si="8"/>
        <v>13</v>
      </c>
      <c r="M38" s="33">
        <f t="shared" si="8"/>
        <v>13</v>
      </c>
      <c r="N38" s="30">
        <v>0</v>
      </c>
      <c r="O38" s="31">
        <v>0</v>
      </c>
      <c r="P38" s="31">
        <v>0</v>
      </c>
      <c r="Q38" s="30">
        <v>4</v>
      </c>
      <c r="R38" s="30" t="s">
        <v>476</v>
      </c>
      <c r="S38" s="33" t="s">
        <v>31</v>
      </c>
      <c r="T38" s="33" t="s">
        <v>281</v>
      </c>
      <c r="U38" s="92" t="s">
        <v>229</v>
      </c>
      <c r="V38" s="122"/>
    </row>
    <row r="39" spans="1:22" s="34" customFormat="1" ht="28.5" customHeight="1" x14ac:dyDescent="0.25">
      <c r="A39" s="92" t="s">
        <v>319</v>
      </c>
      <c r="B39" s="31">
        <v>3</v>
      </c>
      <c r="C39" s="92" t="s">
        <v>335</v>
      </c>
      <c r="D39" s="92" t="s">
        <v>176</v>
      </c>
      <c r="E39" s="38" t="s">
        <v>214</v>
      </c>
      <c r="F39" s="92" t="s">
        <v>166</v>
      </c>
      <c r="G39" s="32" t="s">
        <v>134</v>
      </c>
      <c r="H39" s="30">
        <v>3</v>
      </c>
      <c r="I39" s="33">
        <v>2</v>
      </c>
      <c r="J39" s="33">
        <v>0</v>
      </c>
      <c r="K39" s="31">
        <f t="shared" si="8"/>
        <v>39</v>
      </c>
      <c r="L39" s="31">
        <f t="shared" si="8"/>
        <v>26</v>
      </c>
      <c r="M39" s="31">
        <f t="shared" si="8"/>
        <v>0</v>
      </c>
      <c r="N39" s="30">
        <v>0</v>
      </c>
      <c r="O39" s="31">
        <v>0</v>
      </c>
      <c r="P39" s="31">
        <v>0</v>
      </c>
      <c r="Q39" s="30">
        <v>6</v>
      </c>
      <c r="R39" s="33" t="s">
        <v>30</v>
      </c>
      <c r="S39" s="33" t="s">
        <v>31</v>
      </c>
      <c r="T39" s="33" t="s">
        <v>281</v>
      </c>
      <c r="U39" s="92" t="s">
        <v>230</v>
      </c>
      <c r="V39" s="122"/>
    </row>
    <row r="40" spans="1:22" s="34" customFormat="1" ht="28.5" customHeight="1" x14ac:dyDescent="0.25">
      <c r="A40" s="92" t="s">
        <v>319</v>
      </c>
      <c r="B40" s="31">
        <v>3</v>
      </c>
      <c r="C40" s="92" t="s">
        <v>336</v>
      </c>
      <c r="D40" s="92" t="s">
        <v>39</v>
      </c>
      <c r="E40" s="38" t="s">
        <v>219</v>
      </c>
      <c r="F40" s="92" t="s">
        <v>172</v>
      </c>
      <c r="G40" s="32" t="s">
        <v>130</v>
      </c>
      <c r="H40" s="30">
        <v>3</v>
      </c>
      <c r="I40" s="33">
        <v>2</v>
      </c>
      <c r="J40" s="33">
        <v>0</v>
      </c>
      <c r="K40" s="33">
        <f t="shared" si="8"/>
        <v>39</v>
      </c>
      <c r="L40" s="33">
        <f t="shared" si="8"/>
        <v>26</v>
      </c>
      <c r="M40" s="33">
        <f t="shared" si="8"/>
        <v>0</v>
      </c>
      <c r="N40" s="30">
        <v>0</v>
      </c>
      <c r="O40" s="31">
        <v>0</v>
      </c>
      <c r="P40" s="31">
        <v>0</v>
      </c>
      <c r="Q40" s="30">
        <v>6</v>
      </c>
      <c r="R40" s="30" t="s">
        <v>476</v>
      </c>
      <c r="S40" s="33" t="s">
        <v>31</v>
      </c>
      <c r="T40" s="33" t="s">
        <v>281</v>
      </c>
      <c r="U40" s="92" t="s">
        <v>233</v>
      </c>
      <c r="V40" s="122"/>
    </row>
    <row r="41" spans="1:22" s="34" customFormat="1" ht="28.5" customHeight="1" x14ac:dyDescent="0.25">
      <c r="A41" s="92" t="s">
        <v>319</v>
      </c>
      <c r="B41" s="31">
        <v>3</v>
      </c>
      <c r="C41" s="92" t="s">
        <v>340</v>
      </c>
      <c r="D41" s="92" t="s">
        <v>163</v>
      </c>
      <c r="E41" s="92" t="s">
        <v>213</v>
      </c>
      <c r="F41" s="92" t="s">
        <v>164</v>
      </c>
      <c r="G41" s="92" t="s">
        <v>165</v>
      </c>
      <c r="H41" s="30">
        <v>2</v>
      </c>
      <c r="I41" s="33">
        <v>0</v>
      </c>
      <c r="J41" s="30">
        <v>0</v>
      </c>
      <c r="K41" s="30">
        <f t="shared" si="8"/>
        <v>26</v>
      </c>
      <c r="L41" s="30">
        <f t="shared" si="8"/>
        <v>0</v>
      </c>
      <c r="M41" s="30">
        <f t="shared" si="8"/>
        <v>0</v>
      </c>
      <c r="N41" s="30">
        <v>0</v>
      </c>
      <c r="O41" s="30">
        <v>0</v>
      </c>
      <c r="P41" s="31">
        <v>0</v>
      </c>
      <c r="Q41" s="30">
        <v>4</v>
      </c>
      <c r="R41" s="30" t="s">
        <v>30</v>
      </c>
      <c r="S41" s="33" t="s">
        <v>31</v>
      </c>
      <c r="T41" s="33" t="s">
        <v>281</v>
      </c>
      <c r="U41" s="92" t="s">
        <v>230</v>
      </c>
      <c r="V41" s="122"/>
    </row>
    <row r="42" spans="1:22" s="34" customFormat="1" ht="28.5" customHeight="1" x14ac:dyDescent="0.25">
      <c r="A42" s="92" t="s">
        <v>319</v>
      </c>
      <c r="B42" s="31">
        <v>3</v>
      </c>
      <c r="C42" s="92" t="s">
        <v>337</v>
      </c>
      <c r="D42" s="92" t="s">
        <v>254</v>
      </c>
      <c r="E42" s="92" t="s">
        <v>385</v>
      </c>
      <c r="F42" s="92" t="s">
        <v>294</v>
      </c>
      <c r="G42" s="92" t="s">
        <v>245</v>
      </c>
      <c r="H42" s="30">
        <v>0</v>
      </c>
      <c r="I42" s="30">
        <v>2</v>
      </c>
      <c r="J42" s="30">
        <v>0</v>
      </c>
      <c r="K42" s="30">
        <f>H42*13</f>
        <v>0</v>
      </c>
      <c r="L42" s="30">
        <v>26</v>
      </c>
      <c r="M42" s="30">
        <f>J42*13</f>
        <v>0</v>
      </c>
      <c r="N42" s="31">
        <v>0</v>
      </c>
      <c r="O42" s="31">
        <v>0</v>
      </c>
      <c r="P42" s="31">
        <v>0</v>
      </c>
      <c r="Q42" s="31">
        <v>0</v>
      </c>
      <c r="R42" s="30" t="s">
        <v>476</v>
      </c>
      <c r="S42" s="33" t="s">
        <v>45</v>
      </c>
      <c r="T42" s="33" t="s">
        <v>282</v>
      </c>
      <c r="U42" s="92" t="s">
        <v>251</v>
      </c>
      <c r="V42" s="92" t="s">
        <v>277</v>
      </c>
    </row>
    <row r="43" spans="1:22" s="34" customFormat="1" ht="28.5" customHeight="1" x14ac:dyDescent="0.25">
      <c r="A43" s="92" t="s">
        <v>319</v>
      </c>
      <c r="B43" s="31">
        <v>3</v>
      </c>
      <c r="C43" s="92" t="s">
        <v>339</v>
      </c>
      <c r="D43" s="92" t="s">
        <v>255</v>
      </c>
      <c r="E43" s="92" t="s">
        <v>386</v>
      </c>
      <c r="F43" s="92" t="s">
        <v>246</v>
      </c>
      <c r="G43" s="92" t="s">
        <v>247</v>
      </c>
      <c r="H43" s="30">
        <v>0</v>
      </c>
      <c r="I43" s="30">
        <v>2</v>
      </c>
      <c r="J43" s="30">
        <v>0</v>
      </c>
      <c r="K43" s="30">
        <f>H43*13</f>
        <v>0</v>
      </c>
      <c r="L43" s="30">
        <v>26</v>
      </c>
      <c r="M43" s="30">
        <f>J43*13</f>
        <v>0</v>
      </c>
      <c r="N43" s="31">
        <v>0</v>
      </c>
      <c r="O43" s="31">
        <v>0</v>
      </c>
      <c r="P43" s="31">
        <v>0</v>
      </c>
      <c r="Q43" s="31">
        <v>0</v>
      </c>
      <c r="R43" s="30" t="s">
        <v>476</v>
      </c>
      <c r="S43" s="33" t="s">
        <v>45</v>
      </c>
      <c r="T43" s="33" t="s">
        <v>282</v>
      </c>
      <c r="U43" s="92" t="s">
        <v>252</v>
      </c>
      <c r="V43" s="92" t="s">
        <v>277</v>
      </c>
    </row>
    <row r="44" spans="1:22" s="34" customFormat="1" ht="28.5" customHeight="1" x14ac:dyDescent="0.25">
      <c r="A44" s="92" t="s">
        <v>319</v>
      </c>
      <c r="B44" s="31">
        <v>3</v>
      </c>
      <c r="C44" s="92" t="s">
        <v>338</v>
      </c>
      <c r="D44" s="92" t="s">
        <v>256</v>
      </c>
      <c r="E44" s="92" t="s">
        <v>387</v>
      </c>
      <c r="F44" s="92" t="s">
        <v>243</v>
      </c>
      <c r="G44" s="92" t="s">
        <v>244</v>
      </c>
      <c r="H44" s="30">
        <v>0</v>
      </c>
      <c r="I44" s="30">
        <v>2</v>
      </c>
      <c r="J44" s="30">
        <v>0</v>
      </c>
      <c r="K44" s="30">
        <f>H44*13</f>
        <v>0</v>
      </c>
      <c r="L44" s="30">
        <v>26</v>
      </c>
      <c r="M44" s="30">
        <f>J44*13</f>
        <v>0</v>
      </c>
      <c r="N44" s="31">
        <v>0</v>
      </c>
      <c r="O44" s="31">
        <v>0</v>
      </c>
      <c r="P44" s="31">
        <v>0</v>
      </c>
      <c r="Q44" s="31">
        <v>0</v>
      </c>
      <c r="R44" s="30" t="s">
        <v>476</v>
      </c>
      <c r="S44" s="33" t="s">
        <v>45</v>
      </c>
      <c r="T44" s="33" t="s">
        <v>282</v>
      </c>
      <c r="U44" s="92" t="s">
        <v>253</v>
      </c>
      <c r="V44" s="92" t="s">
        <v>277</v>
      </c>
    </row>
    <row r="45" spans="1:22" s="34" customFormat="1" x14ac:dyDescent="0.25">
      <c r="A45" s="198" t="s">
        <v>36</v>
      </c>
      <c r="B45" s="199"/>
      <c r="C45" s="199"/>
      <c r="D45" s="199"/>
      <c r="E45" s="199"/>
      <c r="F45" s="199"/>
      <c r="G45" s="200"/>
      <c r="H45" s="37">
        <f>SUM(H36:H44)-H42-H43</f>
        <v>14</v>
      </c>
      <c r="I45" s="37">
        <f t="shared" ref="I45:Q45" si="9">SUM(I36:I44)-I42-I43</f>
        <v>7</v>
      </c>
      <c r="J45" s="37">
        <f t="shared" si="9"/>
        <v>4</v>
      </c>
      <c r="K45" s="37">
        <f t="shared" si="9"/>
        <v>182</v>
      </c>
      <c r="L45" s="37">
        <f t="shared" si="9"/>
        <v>91</v>
      </c>
      <c r="M45" s="37">
        <f t="shared" si="9"/>
        <v>52</v>
      </c>
      <c r="N45" s="37">
        <f t="shared" si="9"/>
        <v>0</v>
      </c>
      <c r="O45" s="37">
        <f t="shared" si="9"/>
        <v>0</v>
      </c>
      <c r="P45" s="37">
        <f t="shared" si="9"/>
        <v>0</v>
      </c>
      <c r="Q45" s="37">
        <f t="shared" si="9"/>
        <v>30</v>
      </c>
      <c r="R45" s="36"/>
      <c r="S45" s="36"/>
      <c r="T45" s="36"/>
      <c r="U45" s="121"/>
      <c r="V45" s="121"/>
    </row>
    <row r="46" spans="1:22" s="34" customFormat="1" ht="27.75" customHeight="1" x14ac:dyDescent="0.25">
      <c r="A46" s="92" t="s">
        <v>319</v>
      </c>
      <c r="B46" s="31">
        <v>4</v>
      </c>
      <c r="C46" s="92" t="s">
        <v>344</v>
      </c>
      <c r="D46" s="92" t="s">
        <v>199</v>
      </c>
      <c r="E46" s="92" t="s">
        <v>200</v>
      </c>
      <c r="F46" s="92" t="s">
        <v>296</v>
      </c>
      <c r="G46" s="32" t="s">
        <v>141</v>
      </c>
      <c r="H46" s="30">
        <v>2</v>
      </c>
      <c r="I46" s="33">
        <v>0</v>
      </c>
      <c r="J46" s="33">
        <v>1</v>
      </c>
      <c r="K46" s="31">
        <f t="shared" ref="K46:L50" si="10">H46*13</f>
        <v>26</v>
      </c>
      <c r="L46" s="31">
        <f t="shared" si="10"/>
        <v>0</v>
      </c>
      <c r="M46" s="31">
        <v>13</v>
      </c>
      <c r="N46" s="31">
        <v>0</v>
      </c>
      <c r="O46" s="31">
        <v>0</v>
      </c>
      <c r="P46" s="31">
        <v>0</v>
      </c>
      <c r="Q46" s="30">
        <v>4</v>
      </c>
      <c r="R46" s="33" t="s">
        <v>30</v>
      </c>
      <c r="S46" s="33" t="s">
        <v>31</v>
      </c>
      <c r="T46" s="33" t="s">
        <v>281</v>
      </c>
      <c r="U46" s="92" t="s">
        <v>273</v>
      </c>
      <c r="V46" s="122"/>
    </row>
    <row r="47" spans="1:22" s="34" customFormat="1" ht="27.75" customHeight="1" x14ac:dyDescent="0.25">
      <c r="A47" s="92" t="s">
        <v>319</v>
      </c>
      <c r="B47" s="31">
        <v>4</v>
      </c>
      <c r="C47" s="43" t="s">
        <v>345</v>
      </c>
      <c r="D47" s="92" t="s">
        <v>118</v>
      </c>
      <c r="E47" s="107" t="s">
        <v>203</v>
      </c>
      <c r="F47" s="92" t="s">
        <v>295</v>
      </c>
      <c r="G47" s="32" t="s">
        <v>147</v>
      </c>
      <c r="H47" s="30">
        <v>2</v>
      </c>
      <c r="I47" s="33">
        <v>2</v>
      </c>
      <c r="J47" s="33">
        <v>1</v>
      </c>
      <c r="K47" s="31">
        <f t="shared" si="10"/>
        <v>26</v>
      </c>
      <c r="L47" s="31">
        <f t="shared" si="10"/>
        <v>26</v>
      </c>
      <c r="M47" s="31">
        <v>13</v>
      </c>
      <c r="N47" s="31">
        <v>0</v>
      </c>
      <c r="O47" s="31">
        <v>0</v>
      </c>
      <c r="P47" s="31">
        <v>0</v>
      </c>
      <c r="Q47" s="30">
        <v>6</v>
      </c>
      <c r="R47" s="33" t="s">
        <v>30</v>
      </c>
      <c r="S47" s="33" t="s">
        <v>31</v>
      </c>
      <c r="T47" s="33" t="s">
        <v>281</v>
      </c>
      <c r="U47" s="92" t="s">
        <v>229</v>
      </c>
      <c r="V47" s="122"/>
    </row>
    <row r="48" spans="1:22" s="34" customFormat="1" ht="27.75" customHeight="1" x14ac:dyDescent="0.25">
      <c r="A48" s="92" t="s">
        <v>319</v>
      </c>
      <c r="B48" s="31">
        <v>4</v>
      </c>
      <c r="C48" s="92" t="s">
        <v>346</v>
      </c>
      <c r="D48" s="92" t="s">
        <v>191</v>
      </c>
      <c r="E48" s="38" t="s">
        <v>220</v>
      </c>
      <c r="F48" s="92" t="s">
        <v>172</v>
      </c>
      <c r="G48" s="32" t="s">
        <v>130</v>
      </c>
      <c r="H48" s="30">
        <v>2</v>
      </c>
      <c r="I48" s="33">
        <v>2</v>
      </c>
      <c r="J48" s="33">
        <v>0</v>
      </c>
      <c r="K48" s="31">
        <f t="shared" si="10"/>
        <v>26</v>
      </c>
      <c r="L48" s="31">
        <f t="shared" si="10"/>
        <v>26</v>
      </c>
      <c r="M48" s="31">
        <v>0</v>
      </c>
      <c r="N48" s="31">
        <v>0</v>
      </c>
      <c r="O48" s="31">
        <v>0</v>
      </c>
      <c r="P48" s="31">
        <v>0</v>
      </c>
      <c r="Q48" s="30">
        <v>5</v>
      </c>
      <c r="R48" s="30" t="s">
        <v>476</v>
      </c>
      <c r="S48" s="33" t="s">
        <v>31</v>
      </c>
      <c r="T48" s="33" t="s">
        <v>281</v>
      </c>
      <c r="U48" s="92" t="s">
        <v>230</v>
      </c>
      <c r="V48" s="122"/>
    </row>
    <row r="49" spans="1:22" s="34" customFormat="1" ht="27.75" customHeight="1" x14ac:dyDescent="0.25">
      <c r="A49" s="92" t="s">
        <v>319</v>
      </c>
      <c r="B49" s="31">
        <v>4</v>
      </c>
      <c r="C49" s="154" t="s">
        <v>347</v>
      </c>
      <c r="D49" s="92" t="s">
        <v>119</v>
      </c>
      <c r="E49" s="38" t="s">
        <v>391</v>
      </c>
      <c r="F49" s="92" t="s">
        <v>289</v>
      </c>
      <c r="G49" s="92" t="s">
        <v>144</v>
      </c>
      <c r="H49" s="30">
        <v>3</v>
      </c>
      <c r="I49" s="33">
        <v>2</v>
      </c>
      <c r="J49" s="33">
        <v>0</v>
      </c>
      <c r="K49" s="31">
        <f t="shared" si="10"/>
        <v>39</v>
      </c>
      <c r="L49" s="31">
        <f t="shared" si="10"/>
        <v>26</v>
      </c>
      <c r="M49" s="31">
        <v>0</v>
      </c>
      <c r="N49" s="31">
        <v>0</v>
      </c>
      <c r="O49" s="31">
        <v>0</v>
      </c>
      <c r="P49" s="31">
        <v>0</v>
      </c>
      <c r="Q49" s="31">
        <v>6</v>
      </c>
      <c r="R49" s="33" t="s">
        <v>30</v>
      </c>
      <c r="S49" s="33" t="s">
        <v>31</v>
      </c>
      <c r="T49" s="33" t="s">
        <v>281</v>
      </c>
      <c r="U49" s="92" t="s">
        <v>230</v>
      </c>
      <c r="V49" s="122"/>
    </row>
    <row r="50" spans="1:22" s="34" customFormat="1" ht="27.75" customHeight="1" x14ac:dyDescent="0.25">
      <c r="A50" s="92" t="s">
        <v>319</v>
      </c>
      <c r="B50" s="31">
        <v>4</v>
      </c>
      <c r="C50" s="92" t="s">
        <v>348</v>
      </c>
      <c r="D50" s="92" t="s">
        <v>190</v>
      </c>
      <c r="E50" s="38" t="s">
        <v>215</v>
      </c>
      <c r="F50" s="92" t="s">
        <v>167</v>
      </c>
      <c r="G50" s="92" t="s">
        <v>168</v>
      </c>
      <c r="H50" s="30">
        <v>2</v>
      </c>
      <c r="I50" s="33">
        <v>2</v>
      </c>
      <c r="J50" s="33">
        <v>0</v>
      </c>
      <c r="K50" s="31">
        <f t="shared" si="10"/>
        <v>26</v>
      </c>
      <c r="L50" s="31">
        <f t="shared" si="10"/>
        <v>26</v>
      </c>
      <c r="M50" s="31">
        <v>0</v>
      </c>
      <c r="N50" s="31">
        <v>0</v>
      </c>
      <c r="O50" s="31">
        <v>0</v>
      </c>
      <c r="P50" s="31">
        <v>0</v>
      </c>
      <c r="Q50" s="30">
        <v>5</v>
      </c>
      <c r="R50" s="33" t="s">
        <v>30</v>
      </c>
      <c r="S50" s="33" t="s">
        <v>31</v>
      </c>
      <c r="T50" s="33" t="s">
        <v>281</v>
      </c>
      <c r="U50" s="92" t="s">
        <v>179</v>
      </c>
      <c r="V50" s="122"/>
    </row>
    <row r="51" spans="1:22" s="34" customFormat="1" ht="27.75" customHeight="1" x14ac:dyDescent="0.25">
      <c r="A51" s="92" t="s">
        <v>319</v>
      </c>
      <c r="B51" s="31">
        <v>4</v>
      </c>
      <c r="C51" s="92" t="s">
        <v>349</v>
      </c>
      <c r="D51" s="92" t="s">
        <v>306</v>
      </c>
      <c r="E51" s="38" t="s">
        <v>211</v>
      </c>
      <c r="F51" s="92" t="s">
        <v>290</v>
      </c>
      <c r="G51" s="38" t="s">
        <v>135</v>
      </c>
      <c r="H51" s="30">
        <v>0</v>
      </c>
      <c r="I51" s="33">
        <v>0</v>
      </c>
      <c r="J51" s="33">
        <v>0</v>
      </c>
      <c r="K51" s="31">
        <v>0</v>
      </c>
      <c r="L51" s="31">
        <v>0</v>
      </c>
      <c r="M51" s="31">
        <v>0</v>
      </c>
      <c r="N51" s="30">
        <v>80</v>
      </c>
      <c r="O51" s="30">
        <v>10</v>
      </c>
      <c r="P51" s="30">
        <v>0</v>
      </c>
      <c r="Q51" s="30">
        <v>0</v>
      </c>
      <c r="R51" s="30" t="s">
        <v>477</v>
      </c>
      <c r="S51" s="33" t="s">
        <v>31</v>
      </c>
      <c r="T51" s="33" t="s">
        <v>282</v>
      </c>
      <c r="U51" s="92" t="s">
        <v>230</v>
      </c>
      <c r="V51" s="122" t="s">
        <v>305</v>
      </c>
    </row>
    <row r="52" spans="1:22" s="34" customFormat="1" ht="27.75" customHeight="1" x14ac:dyDescent="0.25">
      <c r="A52" s="92" t="s">
        <v>319</v>
      </c>
      <c r="B52" s="31">
        <v>4</v>
      </c>
      <c r="C52" s="92" t="s">
        <v>323</v>
      </c>
      <c r="D52" s="92" t="s">
        <v>324</v>
      </c>
      <c r="E52" s="92" t="s">
        <v>404</v>
      </c>
      <c r="F52" s="92"/>
      <c r="G52" s="32"/>
      <c r="H52" s="30">
        <v>2</v>
      </c>
      <c r="I52" s="33">
        <v>1</v>
      </c>
      <c r="J52" s="33">
        <v>0</v>
      </c>
      <c r="K52" s="31">
        <f>H52*13</f>
        <v>26</v>
      </c>
      <c r="L52" s="31">
        <f>I52*13</f>
        <v>13</v>
      </c>
      <c r="M52" s="31">
        <v>0</v>
      </c>
      <c r="N52" s="31">
        <v>0</v>
      </c>
      <c r="O52" s="31">
        <v>0</v>
      </c>
      <c r="P52" s="31">
        <v>0</v>
      </c>
      <c r="Q52" s="30">
        <v>4</v>
      </c>
      <c r="R52" s="30"/>
      <c r="S52" s="33" t="s">
        <v>38</v>
      </c>
      <c r="T52" s="33" t="s">
        <v>281</v>
      </c>
      <c r="U52" s="92"/>
      <c r="V52" s="122"/>
    </row>
    <row r="53" spans="1:22" s="34" customFormat="1" ht="27.75" customHeight="1" x14ac:dyDescent="0.25">
      <c r="A53" s="92" t="s">
        <v>319</v>
      </c>
      <c r="B53" s="31">
        <v>4</v>
      </c>
      <c r="C53" s="92" t="s">
        <v>341</v>
      </c>
      <c r="D53" s="92" t="s">
        <v>257</v>
      </c>
      <c r="E53" s="92" t="s">
        <v>388</v>
      </c>
      <c r="F53" s="92" t="s">
        <v>294</v>
      </c>
      <c r="G53" s="92" t="s">
        <v>245</v>
      </c>
      <c r="H53" s="30">
        <v>0</v>
      </c>
      <c r="I53" s="30">
        <v>2</v>
      </c>
      <c r="J53" s="30">
        <v>0</v>
      </c>
      <c r="K53" s="30">
        <v>0</v>
      </c>
      <c r="L53" s="31">
        <v>26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0" t="s">
        <v>476</v>
      </c>
      <c r="S53" s="33" t="s">
        <v>45</v>
      </c>
      <c r="T53" s="33" t="s">
        <v>282</v>
      </c>
      <c r="U53" s="92" t="s">
        <v>284</v>
      </c>
      <c r="V53" s="92" t="s">
        <v>277</v>
      </c>
    </row>
    <row r="54" spans="1:22" s="34" customFormat="1" ht="27.75" customHeight="1" x14ac:dyDescent="0.25">
      <c r="A54" s="92" t="s">
        <v>319</v>
      </c>
      <c r="B54" s="31">
        <v>4</v>
      </c>
      <c r="C54" s="77" t="s">
        <v>343</v>
      </c>
      <c r="D54" s="92" t="s">
        <v>258</v>
      </c>
      <c r="E54" s="92" t="s">
        <v>389</v>
      </c>
      <c r="F54" s="92" t="s">
        <v>246</v>
      </c>
      <c r="G54" s="92" t="s">
        <v>247</v>
      </c>
      <c r="H54" s="30">
        <v>0</v>
      </c>
      <c r="I54" s="30">
        <v>2</v>
      </c>
      <c r="J54" s="30">
        <v>0</v>
      </c>
      <c r="K54" s="30">
        <v>0</v>
      </c>
      <c r="L54" s="31">
        <v>26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0" t="s">
        <v>476</v>
      </c>
      <c r="S54" s="33" t="s">
        <v>45</v>
      </c>
      <c r="T54" s="33" t="s">
        <v>282</v>
      </c>
      <c r="U54" s="92" t="s">
        <v>285</v>
      </c>
      <c r="V54" s="92" t="s">
        <v>277</v>
      </c>
    </row>
    <row r="55" spans="1:22" s="34" customFormat="1" ht="27.75" customHeight="1" x14ac:dyDescent="0.25">
      <c r="A55" s="92" t="s">
        <v>319</v>
      </c>
      <c r="B55" s="31">
        <v>4</v>
      </c>
      <c r="C55" s="77" t="s">
        <v>342</v>
      </c>
      <c r="D55" s="92" t="s">
        <v>259</v>
      </c>
      <c r="E55" s="92" t="s">
        <v>390</v>
      </c>
      <c r="F55" s="92" t="s">
        <v>243</v>
      </c>
      <c r="G55" s="92" t="s">
        <v>244</v>
      </c>
      <c r="H55" s="30">
        <v>0</v>
      </c>
      <c r="I55" s="30">
        <v>2</v>
      </c>
      <c r="J55" s="30">
        <v>0</v>
      </c>
      <c r="K55" s="30">
        <v>0</v>
      </c>
      <c r="L55" s="31">
        <v>26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0" t="s">
        <v>476</v>
      </c>
      <c r="S55" s="33" t="s">
        <v>45</v>
      </c>
      <c r="T55" s="33" t="s">
        <v>282</v>
      </c>
      <c r="U55" s="92" t="s">
        <v>286</v>
      </c>
      <c r="V55" s="92" t="s">
        <v>277</v>
      </c>
    </row>
    <row r="56" spans="1:22" s="34" customFormat="1" x14ac:dyDescent="0.25">
      <c r="A56" s="198" t="s">
        <v>36</v>
      </c>
      <c r="B56" s="199"/>
      <c r="C56" s="199"/>
      <c r="D56" s="199"/>
      <c r="E56" s="199"/>
      <c r="F56" s="199"/>
      <c r="G56" s="200"/>
      <c r="H56" s="37">
        <f>SUM(H46:H55)-H53-H54</f>
        <v>13</v>
      </c>
      <c r="I56" s="37">
        <f t="shared" ref="I56:Q56" si="11">SUM(I46:I55)-I53-I54</f>
        <v>11</v>
      </c>
      <c r="J56" s="37">
        <f t="shared" si="11"/>
        <v>2</v>
      </c>
      <c r="K56" s="37">
        <f t="shared" si="11"/>
        <v>169</v>
      </c>
      <c r="L56" s="37">
        <f t="shared" si="11"/>
        <v>143</v>
      </c>
      <c r="M56" s="37">
        <f t="shared" si="11"/>
        <v>26</v>
      </c>
      <c r="N56" s="37">
        <f t="shared" si="11"/>
        <v>80</v>
      </c>
      <c r="O56" s="37">
        <f t="shared" si="11"/>
        <v>10</v>
      </c>
      <c r="P56" s="37">
        <f t="shared" si="11"/>
        <v>0</v>
      </c>
      <c r="Q56" s="37">
        <f t="shared" si="11"/>
        <v>30</v>
      </c>
      <c r="R56" s="36"/>
      <c r="S56" s="36"/>
      <c r="T56" s="36"/>
      <c r="U56" s="121"/>
      <c r="V56" s="121"/>
    </row>
    <row r="57" spans="1:22" s="34" customFormat="1" ht="27.75" customHeight="1" x14ac:dyDescent="0.25">
      <c r="A57" s="92" t="s">
        <v>319</v>
      </c>
      <c r="B57" s="31">
        <v>5</v>
      </c>
      <c r="C57" s="92" t="s">
        <v>352</v>
      </c>
      <c r="D57" s="92" t="s">
        <v>271</v>
      </c>
      <c r="E57" s="38" t="s">
        <v>392</v>
      </c>
      <c r="F57" s="92" t="s">
        <v>297</v>
      </c>
      <c r="G57" s="92" t="s">
        <v>272</v>
      </c>
      <c r="H57" s="30">
        <v>1</v>
      </c>
      <c r="I57" s="33">
        <v>2</v>
      </c>
      <c r="J57" s="33">
        <v>0</v>
      </c>
      <c r="K57" s="33">
        <f t="shared" ref="K57:M62" si="12">H57*13</f>
        <v>13</v>
      </c>
      <c r="L57" s="33">
        <f t="shared" si="12"/>
        <v>26</v>
      </c>
      <c r="M57" s="33">
        <f t="shared" si="12"/>
        <v>0</v>
      </c>
      <c r="N57" s="31">
        <v>0</v>
      </c>
      <c r="O57" s="31">
        <v>0</v>
      </c>
      <c r="P57" s="31">
        <v>0</v>
      </c>
      <c r="Q57" s="30">
        <v>5</v>
      </c>
      <c r="R57" s="30" t="s">
        <v>476</v>
      </c>
      <c r="S57" s="33" t="s">
        <v>31</v>
      </c>
      <c r="T57" s="33" t="s">
        <v>281</v>
      </c>
      <c r="U57" s="92" t="s">
        <v>235</v>
      </c>
      <c r="V57" s="122"/>
    </row>
    <row r="58" spans="1:22" s="34" customFormat="1" ht="27.75" customHeight="1" x14ac:dyDescent="0.25">
      <c r="A58" s="92" t="s">
        <v>319</v>
      </c>
      <c r="B58" s="31">
        <v>5</v>
      </c>
      <c r="C58" s="92" t="s">
        <v>393</v>
      </c>
      <c r="D58" s="92" t="s">
        <v>175</v>
      </c>
      <c r="E58" s="115" t="s">
        <v>189</v>
      </c>
      <c r="F58" s="92" t="s">
        <v>170</v>
      </c>
      <c r="G58" s="92" t="s">
        <v>171</v>
      </c>
      <c r="H58" s="30">
        <v>3</v>
      </c>
      <c r="I58" s="33">
        <v>0</v>
      </c>
      <c r="J58" s="33">
        <v>0</v>
      </c>
      <c r="K58" s="33">
        <f t="shared" si="12"/>
        <v>39</v>
      </c>
      <c r="L58" s="33">
        <f t="shared" si="12"/>
        <v>0</v>
      </c>
      <c r="M58" s="33">
        <f t="shared" si="12"/>
        <v>0</v>
      </c>
      <c r="N58" s="31">
        <v>0</v>
      </c>
      <c r="O58" s="31">
        <v>0</v>
      </c>
      <c r="P58" s="31">
        <v>0</v>
      </c>
      <c r="Q58" s="30">
        <v>4</v>
      </c>
      <c r="R58" s="30" t="s">
        <v>30</v>
      </c>
      <c r="S58" s="33" t="s">
        <v>31</v>
      </c>
      <c r="T58" s="33" t="s">
        <v>281</v>
      </c>
      <c r="U58" s="92" t="s">
        <v>230</v>
      </c>
      <c r="V58" s="122"/>
    </row>
    <row r="59" spans="1:22" s="34" customFormat="1" ht="27.75" customHeight="1" x14ac:dyDescent="0.25">
      <c r="A59" s="92" t="s">
        <v>319</v>
      </c>
      <c r="B59" s="31">
        <v>5</v>
      </c>
      <c r="C59" s="92" t="s">
        <v>353</v>
      </c>
      <c r="D59" s="92" t="s">
        <v>42</v>
      </c>
      <c r="E59" s="38" t="s">
        <v>239</v>
      </c>
      <c r="F59" s="92" t="s">
        <v>291</v>
      </c>
      <c r="G59" s="32" t="s">
        <v>142</v>
      </c>
      <c r="H59" s="30">
        <v>3</v>
      </c>
      <c r="I59" s="33">
        <v>0</v>
      </c>
      <c r="J59" s="33">
        <v>2</v>
      </c>
      <c r="K59" s="31">
        <f t="shared" si="12"/>
        <v>39</v>
      </c>
      <c r="L59" s="31">
        <f t="shared" si="12"/>
        <v>0</v>
      </c>
      <c r="M59" s="31">
        <f t="shared" si="12"/>
        <v>26</v>
      </c>
      <c r="N59" s="31">
        <v>0</v>
      </c>
      <c r="O59" s="31">
        <v>0</v>
      </c>
      <c r="P59" s="31">
        <v>0</v>
      </c>
      <c r="Q59" s="30">
        <v>5</v>
      </c>
      <c r="R59" s="30" t="s">
        <v>30</v>
      </c>
      <c r="S59" s="33" t="s">
        <v>31</v>
      </c>
      <c r="T59" s="33" t="s">
        <v>281</v>
      </c>
      <c r="U59" s="92"/>
      <c r="V59" s="122"/>
    </row>
    <row r="60" spans="1:22" s="34" customFormat="1" ht="27.75" customHeight="1" x14ac:dyDescent="0.25">
      <c r="A60" s="92" t="s">
        <v>319</v>
      </c>
      <c r="B60" s="31">
        <v>5</v>
      </c>
      <c r="C60" s="92" t="s">
        <v>354</v>
      </c>
      <c r="D60" s="92" t="s">
        <v>178</v>
      </c>
      <c r="E60" s="92" t="s">
        <v>212</v>
      </c>
      <c r="F60" s="92" t="s">
        <v>196</v>
      </c>
      <c r="G60" s="92" t="s">
        <v>197</v>
      </c>
      <c r="H60" s="30">
        <v>2</v>
      </c>
      <c r="I60" s="33">
        <v>2</v>
      </c>
      <c r="J60" s="33">
        <v>0</v>
      </c>
      <c r="K60" s="31">
        <f t="shared" si="12"/>
        <v>26</v>
      </c>
      <c r="L60" s="31">
        <f t="shared" si="12"/>
        <v>26</v>
      </c>
      <c r="M60" s="31">
        <f t="shared" si="12"/>
        <v>0</v>
      </c>
      <c r="N60" s="31">
        <v>0</v>
      </c>
      <c r="O60" s="31">
        <v>0</v>
      </c>
      <c r="P60" s="31">
        <v>0</v>
      </c>
      <c r="Q60" s="30">
        <v>5</v>
      </c>
      <c r="R60" s="30" t="s">
        <v>30</v>
      </c>
      <c r="S60" s="33" t="s">
        <v>31</v>
      </c>
      <c r="T60" s="33" t="s">
        <v>281</v>
      </c>
      <c r="U60" s="92" t="s">
        <v>234</v>
      </c>
      <c r="V60" s="122"/>
    </row>
    <row r="61" spans="1:22" s="34" customFormat="1" ht="27.75" customHeight="1" x14ac:dyDescent="0.25">
      <c r="A61" s="92" t="s">
        <v>319</v>
      </c>
      <c r="B61" s="31">
        <v>5</v>
      </c>
      <c r="C61" s="83" t="s">
        <v>350</v>
      </c>
      <c r="D61" s="140" t="s">
        <v>473</v>
      </c>
      <c r="E61" s="105" t="s">
        <v>403</v>
      </c>
      <c r="F61" s="92"/>
      <c r="G61" s="32"/>
      <c r="H61" s="30">
        <v>2</v>
      </c>
      <c r="I61" s="33">
        <v>2</v>
      </c>
      <c r="J61" s="33">
        <v>0</v>
      </c>
      <c r="K61" s="33">
        <f t="shared" si="12"/>
        <v>26</v>
      </c>
      <c r="L61" s="33">
        <f t="shared" si="12"/>
        <v>26</v>
      </c>
      <c r="M61" s="33">
        <f t="shared" si="12"/>
        <v>0</v>
      </c>
      <c r="N61" s="31">
        <v>0</v>
      </c>
      <c r="O61" s="31">
        <v>0</v>
      </c>
      <c r="P61" s="31">
        <v>0</v>
      </c>
      <c r="Q61" s="30">
        <v>5</v>
      </c>
      <c r="R61" s="30"/>
      <c r="S61" s="33" t="s">
        <v>44</v>
      </c>
      <c r="T61" s="33" t="s">
        <v>281</v>
      </c>
      <c r="U61" s="122"/>
      <c r="V61" s="122"/>
    </row>
    <row r="62" spans="1:22" s="86" customFormat="1" ht="27.75" customHeight="1" x14ac:dyDescent="0.25">
      <c r="A62" s="92" t="s">
        <v>319</v>
      </c>
      <c r="B62" s="82">
        <v>5</v>
      </c>
      <c r="C62" s="83" t="s">
        <v>350</v>
      </c>
      <c r="D62" s="140" t="s">
        <v>473</v>
      </c>
      <c r="E62" s="105" t="s">
        <v>403</v>
      </c>
      <c r="F62" s="83"/>
      <c r="G62" s="84"/>
      <c r="H62" s="79">
        <v>3</v>
      </c>
      <c r="I62" s="85">
        <v>2</v>
      </c>
      <c r="J62" s="85">
        <v>0</v>
      </c>
      <c r="K62" s="33">
        <f t="shared" si="12"/>
        <v>39</v>
      </c>
      <c r="L62" s="33">
        <f t="shared" si="12"/>
        <v>26</v>
      </c>
      <c r="M62" s="33">
        <f t="shared" si="12"/>
        <v>0</v>
      </c>
      <c r="N62" s="82">
        <v>0</v>
      </c>
      <c r="O62" s="82">
        <v>0</v>
      </c>
      <c r="P62" s="82">
        <v>0</v>
      </c>
      <c r="Q62" s="87">
        <v>6</v>
      </c>
      <c r="R62" s="79"/>
      <c r="S62" s="85" t="s">
        <v>44</v>
      </c>
      <c r="T62" s="33" t="s">
        <v>281</v>
      </c>
      <c r="U62" s="83"/>
      <c r="V62" s="122"/>
    </row>
    <row r="63" spans="1:22" s="34" customFormat="1" x14ac:dyDescent="0.25">
      <c r="A63" s="198" t="s">
        <v>36</v>
      </c>
      <c r="B63" s="199"/>
      <c r="C63" s="199"/>
      <c r="D63" s="199"/>
      <c r="E63" s="199"/>
      <c r="F63" s="199"/>
      <c r="G63" s="200"/>
      <c r="H63" s="37">
        <f>SUM(H57:H62)</f>
        <v>14</v>
      </c>
      <c r="I63" s="37">
        <f t="shared" ref="I63:Q63" si="13">SUM(I57:I62)</f>
        <v>8</v>
      </c>
      <c r="J63" s="37">
        <f t="shared" si="13"/>
        <v>2</v>
      </c>
      <c r="K63" s="37">
        <f t="shared" si="13"/>
        <v>182</v>
      </c>
      <c r="L63" s="37">
        <f t="shared" si="13"/>
        <v>104</v>
      </c>
      <c r="M63" s="37">
        <f t="shared" si="13"/>
        <v>26</v>
      </c>
      <c r="N63" s="37">
        <f t="shared" si="13"/>
        <v>0</v>
      </c>
      <c r="O63" s="37">
        <f t="shared" si="13"/>
        <v>0</v>
      </c>
      <c r="P63" s="37">
        <f t="shared" si="13"/>
        <v>0</v>
      </c>
      <c r="Q63" s="37">
        <f t="shared" si="13"/>
        <v>30</v>
      </c>
      <c r="R63" s="36"/>
      <c r="S63" s="36"/>
      <c r="T63" s="36"/>
      <c r="U63" s="121"/>
      <c r="V63" s="121"/>
    </row>
    <row r="64" spans="1:22" s="34" customFormat="1" ht="27.75" customHeight="1" x14ac:dyDescent="0.25">
      <c r="A64" s="92" t="s">
        <v>319</v>
      </c>
      <c r="B64" s="31">
        <v>6</v>
      </c>
      <c r="C64" s="92" t="s">
        <v>355</v>
      </c>
      <c r="D64" s="38" t="s">
        <v>201</v>
      </c>
      <c r="E64" s="38" t="s">
        <v>202</v>
      </c>
      <c r="F64" s="92" t="s">
        <v>173</v>
      </c>
      <c r="G64" s="32" t="s">
        <v>131</v>
      </c>
      <c r="H64" s="30">
        <v>2</v>
      </c>
      <c r="I64" s="31">
        <v>0</v>
      </c>
      <c r="J64" s="31">
        <v>1</v>
      </c>
      <c r="K64" s="31">
        <f t="shared" ref="K64:M70" si="14">H64*13</f>
        <v>26</v>
      </c>
      <c r="L64" s="31">
        <f t="shared" si="14"/>
        <v>0</v>
      </c>
      <c r="M64" s="31">
        <f t="shared" si="14"/>
        <v>13</v>
      </c>
      <c r="N64" s="31">
        <v>0</v>
      </c>
      <c r="O64" s="31">
        <v>0</v>
      </c>
      <c r="P64" s="31">
        <v>0</v>
      </c>
      <c r="Q64" s="30">
        <v>4</v>
      </c>
      <c r="R64" s="30" t="s">
        <v>30</v>
      </c>
      <c r="S64" s="30" t="s">
        <v>31</v>
      </c>
      <c r="T64" s="33" t="s">
        <v>281</v>
      </c>
      <c r="U64" s="92" t="s">
        <v>229</v>
      </c>
      <c r="V64" s="122"/>
    </row>
    <row r="65" spans="1:22" s="34" customFormat="1" ht="27.75" customHeight="1" x14ac:dyDescent="0.25">
      <c r="A65" s="92" t="s">
        <v>319</v>
      </c>
      <c r="B65" s="31">
        <v>6</v>
      </c>
      <c r="C65" s="92" t="s">
        <v>356</v>
      </c>
      <c r="D65" s="92" t="s">
        <v>357</v>
      </c>
      <c r="E65" s="38" t="s">
        <v>402</v>
      </c>
      <c r="F65" s="92" t="s">
        <v>172</v>
      </c>
      <c r="G65" s="32" t="s">
        <v>130</v>
      </c>
      <c r="H65" s="30">
        <v>0</v>
      </c>
      <c r="I65" s="31">
        <v>0</v>
      </c>
      <c r="J65" s="31">
        <v>0</v>
      </c>
      <c r="K65" s="31">
        <f t="shared" si="14"/>
        <v>0</v>
      </c>
      <c r="L65" s="31">
        <f t="shared" si="14"/>
        <v>0</v>
      </c>
      <c r="M65" s="31">
        <f t="shared" si="14"/>
        <v>0</v>
      </c>
      <c r="N65" s="31">
        <v>240</v>
      </c>
      <c r="O65" s="31">
        <v>30</v>
      </c>
      <c r="P65" s="31">
        <v>0</v>
      </c>
      <c r="Q65" s="30">
        <v>0</v>
      </c>
      <c r="R65" s="30" t="s">
        <v>477</v>
      </c>
      <c r="S65" s="30" t="s">
        <v>31</v>
      </c>
      <c r="T65" s="33" t="s">
        <v>282</v>
      </c>
      <c r="U65" s="154"/>
      <c r="V65" s="122" t="s">
        <v>358</v>
      </c>
    </row>
    <row r="66" spans="1:22" s="34" customFormat="1" ht="27.75" customHeight="1" x14ac:dyDescent="0.25">
      <c r="A66" s="92" t="s">
        <v>319</v>
      </c>
      <c r="B66" s="31">
        <v>6</v>
      </c>
      <c r="C66" s="92" t="s">
        <v>359</v>
      </c>
      <c r="D66" s="38" t="s">
        <v>225</v>
      </c>
      <c r="E66" s="38" t="s">
        <v>226</v>
      </c>
      <c r="F66" s="92" t="s">
        <v>298</v>
      </c>
      <c r="G66" s="32" t="s">
        <v>143</v>
      </c>
      <c r="H66" s="30">
        <v>3</v>
      </c>
      <c r="I66" s="31">
        <v>1</v>
      </c>
      <c r="J66" s="31">
        <v>2</v>
      </c>
      <c r="K66" s="31">
        <f t="shared" si="14"/>
        <v>39</v>
      </c>
      <c r="L66" s="31">
        <f t="shared" si="14"/>
        <v>13</v>
      </c>
      <c r="M66" s="31">
        <f t="shared" si="14"/>
        <v>26</v>
      </c>
      <c r="N66" s="31">
        <v>0</v>
      </c>
      <c r="O66" s="31">
        <v>0</v>
      </c>
      <c r="P66" s="31">
        <v>0</v>
      </c>
      <c r="Q66" s="30">
        <v>6</v>
      </c>
      <c r="R66" s="30" t="s">
        <v>30</v>
      </c>
      <c r="S66" s="30" t="s">
        <v>31</v>
      </c>
      <c r="T66" s="33" t="s">
        <v>281</v>
      </c>
      <c r="U66" s="92"/>
      <c r="V66" s="147"/>
    </row>
    <row r="67" spans="1:22" s="34" customFormat="1" ht="27.75" customHeight="1" x14ac:dyDescent="0.25">
      <c r="A67" s="92" t="s">
        <v>319</v>
      </c>
      <c r="B67" s="31">
        <v>6</v>
      </c>
      <c r="C67" s="92" t="s">
        <v>360</v>
      </c>
      <c r="D67" s="92" t="s">
        <v>120</v>
      </c>
      <c r="E67" s="38" t="s">
        <v>394</v>
      </c>
      <c r="F67" s="92" t="s">
        <v>121</v>
      </c>
      <c r="G67" s="32" t="s">
        <v>145</v>
      </c>
      <c r="H67" s="30">
        <v>2</v>
      </c>
      <c r="I67" s="31">
        <v>2</v>
      </c>
      <c r="J67" s="31">
        <v>0</v>
      </c>
      <c r="K67" s="31">
        <f t="shared" si="14"/>
        <v>26</v>
      </c>
      <c r="L67" s="31">
        <f t="shared" si="14"/>
        <v>26</v>
      </c>
      <c r="M67" s="31">
        <f t="shared" si="14"/>
        <v>0</v>
      </c>
      <c r="N67" s="31">
        <v>0</v>
      </c>
      <c r="O67" s="31">
        <v>0</v>
      </c>
      <c r="P67" s="31">
        <v>0</v>
      </c>
      <c r="Q67" s="30">
        <v>6</v>
      </c>
      <c r="R67" s="30" t="s">
        <v>30</v>
      </c>
      <c r="S67" s="30" t="s">
        <v>31</v>
      </c>
      <c r="T67" s="33" t="s">
        <v>281</v>
      </c>
      <c r="U67" s="92" t="s">
        <v>230</v>
      </c>
      <c r="V67" s="122"/>
    </row>
    <row r="68" spans="1:22" s="34" customFormat="1" ht="27.75" customHeight="1" x14ac:dyDescent="0.25">
      <c r="A68" s="92" t="s">
        <v>319</v>
      </c>
      <c r="B68" s="31">
        <v>6</v>
      </c>
      <c r="C68" s="92" t="s">
        <v>323</v>
      </c>
      <c r="D68" s="92" t="s">
        <v>324</v>
      </c>
      <c r="E68" s="92" t="s">
        <v>83</v>
      </c>
      <c r="F68" s="30"/>
      <c r="G68" s="32"/>
      <c r="H68" s="31">
        <v>2</v>
      </c>
      <c r="I68" s="31">
        <v>1</v>
      </c>
      <c r="J68" s="31">
        <v>0</v>
      </c>
      <c r="K68" s="31">
        <f t="shared" si="14"/>
        <v>26</v>
      </c>
      <c r="L68" s="31">
        <f t="shared" si="14"/>
        <v>13</v>
      </c>
      <c r="M68" s="31">
        <f t="shared" si="14"/>
        <v>0</v>
      </c>
      <c r="N68" s="31">
        <v>0</v>
      </c>
      <c r="O68" s="31">
        <v>0</v>
      </c>
      <c r="P68" s="31">
        <v>0</v>
      </c>
      <c r="Q68" s="30">
        <v>4</v>
      </c>
      <c r="R68" s="30"/>
      <c r="S68" s="30" t="s">
        <v>38</v>
      </c>
      <c r="T68" s="33" t="s">
        <v>281</v>
      </c>
      <c r="U68" s="122"/>
      <c r="V68" s="122"/>
    </row>
    <row r="69" spans="1:22" s="86" customFormat="1" ht="27.75" customHeight="1" x14ac:dyDescent="0.25">
      <c r="A69" s="92" t="s">
        <v>319</v>
      </c>
      <c r="B69" s="82">
        <v>6</v>
      </c>
      <c r="C69" s="83" t="s">
        <v>350</v>
      </c>
      <c r="D69" s="140" t="s">
        <v>473</v>
      </c>
      <c r="E69" s="105" t="s">
        <v>227</v>
      </c>
      <c r="F69" s="83"/>
      <c r="G69" s="84"/>
      <c r="H69" s="79">
        <v>3</v>
      </c>
      <c r="I69" s="85">
        <v>2</v>
      </c>
      <c r="J69" s="82">
        <v>0</v>
      </c>
      <c r="K69" s="31">
        <f t="shared" si="14"/>
        <v>39</v>
      </c>
      <c r="L69" s="31">
        <f t="shared" si="14"/>
        <v>26</v>
      </c>
      <c r="M69" s="31">
        <f t="shared" si="14"/>
        <v>0</v>
      </c>
      <c r="N69" s="31">
        <v>0</v>
      </c>
      <c r="O69" s="31">
        <v>0</v>
      </c>
      <c r="P69" s="31">
        <v>0</v>
      </c>
      <c r="Q69" s="87">
        <v>6</v>
      </c>
      <c r="R69" s="87"/>
      <c r="S69" s="88" t="s">
        <v>44</v>
      </c>
      <c r="T69" s="33" t="s">
        <v>281</v>
      </c>
      <c r="U69" s="83"/>
      <c r="V69" s="81"/>
    </row>
    <row r="70" spans="1:22" s="86" customFormat="1" ht="27.75" customHeight="1" x14ac:dyDescent="0.25">
      <c r="A70" s="92" t="s">
        <v>319</v>
      </c>
      <c r="B70" s="82">
        <v>6</v>
      </c>
      <c r="C70" s="83" t="s">
        <v>350</v>
      </c>
      <c r="D70" s="140" t="s">
        <v>473</v>
      </c>
      <c r="E70" s="105" t="s">
        <v>227</v>
      </c>
      <c r="F70" s="83"/>
      <c r="G70" s="84"/>
      <c r="H70" s="79">
        <v>1</v>
      </c>
      <c r="I70" s="85">
        <v>0</v>
      </c>
      <c r="J70" s="82">
        <v>2</v>
      </c>
      <c r="K70" s="31">
        <f t="shared" si="14"/>
        <v>13</v>
      </c>
      <c r="L70" s="31">
        <f t="shared" si="14"/>
        <v>0</v>
      </c>
      <c r="M70" s="31">
        <f t="shared" si="14"/>
        <v>26</v>
      </c>
      <c r="N70" s="31">
        <v>0</v>
      </c>
      <c r="O70" s="31">
        <v>0</v>
      </c>
      <c r="P70" s="31">
        <v>0</v>
      </c>
      <c r="Q70" s="87">
        <v>4</v>
      </c>
      <c r="R70" s="116"/>
      <c r="S70" s="88" t="s">
        <v>44</v>
      </c>
      <c r="T70" s="33" t="s">
        <v>281</v>
      </c>
      <c r="U70" s="83"/>
      <c r="V70" s="81"/>
    </row>
    <row r="71" spans="1:22" s="34" customFormat="1" x14ac:dyDescent="0.25">
      <c r="A71" s="198" t="s">
        <v>36</v>
      </c>
      <c r="B71" s="199"/>
      <c r="C71" s="199"/>
      <c r="D71" s="199"/>
      <c r="E71" s="199"/>
      <c r="F71" s="199"/>
      <c r="G71" s="200"/>
      <c r="H71" s="37">
        <f>SUM(H64:H70)</f>
        <v>13</v>
      </c>
      <c r="I71" s="37">
        <f t="shared" ref="I71:Q71" si="15">SUM(I64:I70)</f>
        <v>6</v>
      </c>
      <c r="J71" s="37">
        <f t="shared" si="15"/>
        <v>5</v>
      </c>
      <c r="K71" s="37">
        <f t="shared" si="15"/>
        <v>169</v>
      </c>
      <c r="L71" s="37">
        <f t="shared" si="15"/>
        <v>78</v>
      </c>
      <c r="M71" s="37">
        <f t="shared" si="15"/>
        <v>65</v>
      </c>
      <c r="N71" s="37">
        <f t="shared" si="15"/>
        <v>240</v>
      </c>
      <c r="O71" s="37">
        <f t="shared" si="15"/>
        <v>30</v>
      </c>
      <c r="P71" s="37">
        <f t="shared" si="15"/>
        <v>0</v>
      </c>
      <c r="Q71" s="37">
        <f t="shared" si="15"/>
        <v>30</v>
      </c>
      <c r="R71" s="37"/>
      <c r="S71" s="37"/>
      <c r="T71" s="37"/>
      <c r="U71" s="121"/>
      <c r="V71" s="121"/>
    </row>
    <row r="72" spans="1:22" s="34" customFormat="1" ht="36" x14ac:dyDescent="0.25">
      <c r="A72" s="92" t="s">
        <v>319</v>
      </c>
      <c r="B72" s="82">
        <v>7</v>
      </c>
      <c r="C72" s="83" t="s">
        <v>362</v>
      </c>
      <c r="D72" s="140" t="s">
        <v>148</v>
      </c>
      <c r="E72" s="105" t="s">
        <v>395</v>
      </c>
      <c r="F72" s="83" t="s">
        <v>172</v>
      </c>
      <c r="G72" s="84" t="s">
        <v>130</v>
      </c>
      <c r="H72" s="79">
        <v>0</v>
      </c>
      <c r="I72" s="85">
        <v>2</v>
      </c>
      <c r="J72" s="85">
        <v>0</v>
      </c>
      <c r="K72" s="85">
        <f t="shared" ref="K72:L75" si="16">H72*13</f>
        <v>0</v>
      </c>
      <c r="L72" s="85">
        <f t="shared" si="16"/>
        <v>26</v>
      </c>
      <c r="M72" s="31">
        <v>0</v>
      </c>
      <c r="N72" s="30">
        <v>0</v>
      </c>
      <c r="O72" s="33">
        <v>0</v>
      </c>
      <c r="P72" s="33">
        <v>0</v>
      </c>
      <c r="Q72" s="79">
        <v>8</v>
      </c>
      <c r="R72" s="30" t="s">
        <v>476</v>
      </c>
      <c r="S72" s="85" t="s">
        <v>31</v>
      </c>
      <c r="T72" s="85"/>
      <c r="U72" s="92" t="s">
        <v>232</v>
      </c>
      <c r="V72" s="81"/>
    </row>
    <row r="73" spans="1:22" s="86" customFormat="1" ht="48" x14ac:dyDescent="0.2">
      <c r="A73" s="92" t="s">
        <v>319</v>
      </c>
      <c r="B73" s="31">
        <v>7</v>
      </c>
      <c r="C73" s="92" t="s">
        <v>361</v>
      </c>
      <c r="D73" s="92" t="s">
        <v>122</v>
      </c>
      <c r="E73" s="38" t="s">
        <v>222</v>
      </c>
      <c r="F73" s="92" t="s">
        <v>172</v>
      </c>
      <c r="G73" s="32" t="s">
        <v>130</v>
      </c>
      <c r="H73" s="30">
        <v>0</v>
      </c>
      <c r="I73" s="33">
        <v>0</v>
      </c>
      <c r="J73" s="33">
        <v>0</v>
      </c>
      <c r="K73" s="82">
        <f t="shared" si="16"/>
        <v>0</v>
      </c>
      <c r="L73" s="82">
        <f t="shared" si="16"/>
        <v>0</v>
      </c>
      <c r="M73" s="31">
        <v>0</v>
      </c>
      <c r="N73" s="30">
        <v>0</v>
      </c>
      <c r="O73" s="33">
        <v>0</v>
      </c>
      <c r="P73" s="33">
        <v>15</v>
      </c>
      <c r="Q73" s="30">
        <v>15</v>
      </c>
      <c r="R73" s="30" t="s">
        <v>476</v>
      </c>
      <c r="S73" s="30" t="s">
        <v>31</v>
      </c>
      <c r="T73" s="33"/>
      <c r="U73" s="146" t="s">
        <v>231</v>
      </c>
      <c r="V73" s="154"/>
    </row>
    <row r="74" spans="1:22" s="86" customFormat="1" ht="28.5" customHeight="1" x14ac:dyDescent="0.25">
      <c r="A74" s="92" t="s">
        <v>319</v>
      </c>
      <c r="B74" s="82">
        <v>7</v>
      </c>
      <c r="C74" s="83" t="s">
        <v>350</v>
      </c>
      <c r="D74" s="140" t="s">
        <v>351</v>
      </c>
      <c r="E74" s="105" t="s">
        <v>403</v>
      </c>
      <c r="F74" s="83"/>
      <c r="G74" s="84"/>
      <c r="H74" s="79">
        <v>2</v>
      </c>
      <c r="I74" s="85">
        <v>1</v>
      </c>
      <c r="J74" s="85"/>
      <c r="K74" s="82">
        <f t="shared" si="16"/>
        <v>26</v>
      </c>
      <c r="L74" s="82">
        <f t="shared" si="16"/>
        <v>13</v>
      </c>
      <c r="M74" s="31">
        <v>0</v>
      </c>
      <c r="N74" s="30">
        <v>0</v>
      </c>
      <c r="O74" s="33">
        <v>0</v>
      </c>
      <c r="P74" s="33">
        <v>0</v>
      </c>
      <c r="Q74" s="79">
        <v>4</v>
      </c>
      <c r="R74" s="30"/>
      <c r="S74" s="85" t="s">
        <v>44</v>
      </c>
      <c r="T74" s="85"/>
      <c r="U74" s="83"/>
      <c r="V74" s="81"/>
    </row>
    <row r="75" spans="1:22" s="86" customFormat="1" ht="28.5" customHeight="1" x14ac:dyDescent="0.25">
      <c r="A75" s="92" t="s">
        <v>319</v>
      </c>
      <c r="B75" s="82">
        <v>7</v>
      </c>
      <c r="C75" s="92" t="s">
        <v>323</v>
      </c>
      <c r="D75" s="92" t="s">
        <v>324</v>
      </c>
      <c r="E75" s="92" t="s">
        <v>83</v>
      </c>
      <c r="F75" s="83"/>
      <c r="G75" s="84"/>
      <c r="H75" s="79">
        <v>2</v>
      </c>
      <c r="I75" s="85">
        <v>1</v>
      </c>
      <c r="J75" s="85">
        <v>0</v>
      </c>
      <c r="K75" s="82">
        <f t="shared" si="16"/>
        <v>26</v>
      </c>
      <c r="L75" s="82">
        <f t="shared" si="16"/>
        <v>13</v>
      </c>
      <c r="M75" s="31">
        <v>0</v>
      </c>
      <c r="N75" s="30">
        <v>0</v>
      </c>
      <c r="O75" s="33">
        <v>0</v>
      </c>
      <c r="P75" s="33">
        <v>0</v>
      </c>
      <c r="Q75" s="79">
        <v>3</v>
      </c>
      <c r="R75" s="30"/>
      <c r="S75" s="85" t="s">
        <v>38</v>
      </c>
      <c r="T75" s="85"/>
      <c r="U75" s="83"/>
      <c r="V75" s="81"/>
    </row>
    <row r="76" spans="1:22" s="34" customFormat="1" x14ac:dyDescent="0.25">
      <c r="A76" s="198" t="s">
        <v>36</v>
      </c>
      <c r="B76" s="199"/>
      <c r="C76" s="199"/>
      <c r="D76" s="199"/>
      <c r="E76" s="199"/>
      <c r="F76" s="199"/>
      <c r="G76" s="200"/>
      <c r="H76" s="36">
        <f>SUM(H72:H75)</f>
        <v>4</v>
      </c>
      <c r="I76" s="36">
        <f t="shared" ref="I76:Q76" si="17">SUM(I72:I75)</f>
        <v>4</v>
      </c>
      <c r="J76" s="36">
        <f t="shared" si="17"/>
        <v>0</v>
      </c>
      <c r="K76" s="36">
        <f t="shared" si="17"/>
        <v>52</v>
      </c>
      <c r="L76" s="36">
        <f t="shared" si="17"/>
        <v>52</v>
      </c>
      <c r="M76" s="36">
        <f t="shared" si="17"/>
        <v>0</v>
      </c>
      <c r="N76" s="36">
        <f t="shared" si="17"/>
        <v>0</v>
      </c>
      <c r="O76" s="36">
        <f t="shared" si="17"/>
        <v>0</v>
      </c>
      <c r="P76" s="36">
        <f t="shared" si="17"/>
        <v>15</v>
      </c>
      <c r="Q76" s="36">
        <f t="shared" si="17"/>
        <v>30</v>
      </c>
      <c r="R76" s="36"/>
      <c r="S76" s="36"/>
      <c r="T76" s="36"/>
      <c r="U76" s="121"/>
      <c r="V76" s="121"/>
    </row>
    <row r="77" spans="1:22" s="9" customFormat="1" x14ac:dyDescent="0.25">
      <c r="A77" s="187" t="s">
        <v>46</v>
      </c>
      <c r="B77" s="188"/>
      <c r="C77" s="188"/>
      <c r="D77" s="188"/>
      <c r="E77" s="188"/>
      <c r="F77" s="188"/>
      <c r="G77" s="188"/>
      <c r="H77" s="37">
        <f t="shared" ref="H77:Q77" si="18">H23+H35+H45+H56+H63+H71+H76</f>
        <v>87</v>
      </c>
      <c r="I77" s="37">
        <f t="shared" si="18"/>
        <v>53</v>
      </c>
      <c r="J77" s="37">
        <f t="shared" si="18"/>
        <v>24</v>
      </c>
      <c r="K77" s="37">
        <f t="shared" si="18"/>
        <v>1131</v>
      </c>
      <c r="L77" s="37">
        <f t="shared" si="18"/>
        <v>741</v>
      </c>
      <c r="M77" s="37">
        <f t="shared" si="18"/>
        <v>382</v>
      </c>
      <c r="N77" s="37">
        <f t="shared" si="18"/>
        <v>330</v>
      </c>
      <c r="O77" s="37">
        <f t="shared" si="18"/>
        <v>41</v>
      </c>
      <c r="P77" s="37">
        <f t="shared" si="18"/>
        <v>15</v>
      </c>
      <c r="Q77" s="37">
        <f t="shared" si="18"/>
        <v>210</v>
      </c>
      <c r="R77" s="39"/>
      <c r="S77" s="39"/>
      <c r="T77" s="39"/>
      <c r="U77" s="121"/>
      <c r="V77" s="121"/>
    </row>
    <row r="78" spans="1:22" s="40" customFormat="1" x14ac:dyDescent="0.25">
      <c r="A78" s="40" t="s">
        <v>47</v>
      </c>
      <c r="E78" s="106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2"/>
      <c r="S78" s="42"/>
      <c r="T78" s="42"/>
    </row>
    <row r="79" spans="1:22" s="40" customFormat="1" x14ac:dyDescent="0.25">
      <c r="A79" s="40" t="s">
        <v>123</v>
      </c>
      <c r="E79" s="106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2"/>
      <c r="S79" s="42"/>
      <c r="T79" s="42"/>
    </row>
    <row r="80" spans="1:22" s="40" customFormat="1" x14ac:dyDescent="0.25">
      <c r="A80" s="40" t="s">
        <v>264</v>
      </c>
      <c r="E80" s="106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2"/>
      <c r="S80" s="42"/>
      <c r="T80" s="42"/>
    </row>
    <row r="81" spans="1:22" s="40" customFormat="1" x14ac:dyDescent="0.25">
      <c r="A81" s="40" t="s">
        <v>48</v>
      </c>
      <c r="E81" s="106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2"/>
      <c r="S81" s="42"/>
      <c r="T81" s="42"/>
    </row>
    <row r="82" spans="1:22" s="34" customFormat="1" ht="12.75" thickBot="1" x14ac:dyDescent="0.3">
      <c r="B82" s="13"/>
      <c r="E82" s="44"/>
      <c r="H82" s="17"/>
      <c r="I82" s="17"/>
      <c r="J82" s="17"/>
      <c r="K82" s="17"/>
      <c r="L82" s="149"/>
      <c r="M82" s="149"/>
      <c r="N82" s="149"/>
      <c r="O82" s="149"/>
      <c r="P82" s="149"/>
      <c r="Q82" s="148"/>
      <c r="R82" s="17"/>
      <c r="S82" s="17"/>
      <c r="T82" s="17"/>
    </row>
    <row r="83" spans="1:22" s="34" customFormat="1" x14ac:dyDescent="0.25">
      <c r="A83" s="192" t="s">
        <v>49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4"/>
    </row>
    <row r="84" spans="1:22" s="34" customFormat="1" x14ac:dyDescent="0.25">
      <c r="A84" s="203" t="s">
        <v>124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204"/>
    </row>
    <row r="85" spans="1:22" s="34" customFormat="1" x14ac:dyDescent="0.25">
      <c r="A85" s="189" t="s">
        <v>151</v>
      </c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1"/>
    </row>
    <row r="86" spans="1:22" s="43" customFormat="1" ht="24.75" customHeight="1" x14ac:dyDescent="0.25">
      <c r="A86" s="92" t="s">
        <v>472</v>
      </c>
      <c r="B86" s="30">
        <v>5</v>
      </c>
      <c r="C86" s="92" t="s">
        <v>363</v>
      </c>
      <c r="D86" s="92" t="s">
        <v>125</v>
      </c>
      <c r="E86" s="38" t="s">
        <v>396</v>
      </c>
      <c r="F86" s="92" t="s">
        <v>289</v>
      </c>
      <c r="G86" s="92" t="s">
        <v>144</v>
      </c>
      <c r="H86" s="79">
        <v>3</v>
      </c>
      <c r="I86" s="79">
        <v>2</v>
      </c>
      <c r="J86" s="79">
        <v>0</v>
      </c>
      <c r="K86" s="82">
        <f t="shared" ref="K86:M90" si="19">H86*13</f>
        <v>39</v>
      </c>
      <c r="L86" s="82">
        <f t="shared" si="19"/>
        <v>26</v>
      </c>
      <c r="M86" s="82">
        <f t="shared" si="19"/>
        <v>0</v>
      </c>
      <c r="N86" s="82">
        <v>0</v>
      </c>
      <c r="O86" s="82">
        <v>0</v>
      </c>
      <c r="P86" s="82">
        <v>0</v>
      </c>
      <c r="Q86" s="82">
        <v>6</v>
      </c>
      <c r="R86" s="82" t="s">
        <v>30</v>
      </c>
      <c r="S86" s="82" t="s">
        <v>44</v>
      </c>
      <c r="T86" s="30"/>
      <c r="U86" s="38"/>
      <c r="V86" s="118"/>
    </row>
    <row r="87" spans="1:22" s="43" customFormat="1" ht="24" x14ac:dyDescent="0.25">
      <c r="A87" s="92" t="s">
        <v>472</v>
      </c>
      <c r="B87" s="30">
        <v>5</v>
      </c>
      <c r="C87" s="92" t="s">
        <v>364</v>
      </c>
      <c r="D87" s="83" t="s">
        <v>169</v>
      </c>
      <c r="E87" s="38" t="s">
        <v>397</v>
      </c>
      <c r="F87" s="92" t="s">
        <v>290</v>
      </c>
      <c r="G87" s="38" t="s">
        <v>135</v>
      </c>
      <c r="H87" s="79">
        <v>2</v>
      </c>
      <c r="I87" s="85">
        <v>2</v>
      </c>
      <c r="J87" s="85">
        <v>0</v>
      </c>
      <c r="K87" s="82">
        <f t="shared" si="19"/>
        <v>26</v>
      </c>
      <c r="L87" s="82">
        <f t="shared" si="19"/>
        <v>26</v>
      </c>
      <c r="M87" s="82">
        <f t="shared" si="19"/>
        <v>0</v>
      </c>
      <c r="N87" s="82">
        <v>0</v>
      </c>
      <c r="O87" s="82">
        <v>0</v>
      </c>
      <c r="P87" s="82">
        <v>0</v>
      </c>
      <c r="Q87" s="79">
        <v>5</v>
      </c>
      <c r="R87" s="79" t="s">
        <v>476</v>
      </c>
      <c r="S87" s="85" t="s">
        <v>44</v>
      </c>
      <c r="T87" s="30"/>
      <c r="U87" s="38" t="s">
        <v>230</v>
      </c>
      <c r="V87" s="118"/>
    </row>
    <row r="88" spans="1:22" s="145" customFormat="1" ht="24" x14ac:dyDescent="0.25">
      <c r="A88" s="92" t="s">
        <v>472</v>
      </c>
      <c r="B88" s="63">
        <v>6</v>
      </c>
      <c r="C88" s="140" t="s">
        <v>365</v>
      </c>
      <c r="D88" s="140" t="s">
        <v>43</v>
      </c>
      <c r="E88" s="141" t="s">
        <v>398</v>
      </c>
      <c r="F88" s="140" t="s">
        <v>288</v>
      </c>
      <c r="G88" s="141" t="s">
        <v>137</v>
      </c>
      <c r="H88" s="63">
        <v>1</v>
      </c>
      <c r="I88" s="142">
        <v>0</v>
      </c>
      <c r="J88" s="143">
        <v>2</v>
      </c>
      <c r="K88" s="143">
        <f t="shared" si="19"/>
        <v>13</v>
      </c>
      <c r="L88" s="143">
        <f t="shared" si="19"/>
        <v>0</v>
      </c>
      <c r="M88" s="143">
        <f t="shared" si="19"/>
        <v>26</v>
      </c>
      <c r="N88" s="143">
        <v>0</v>
      </c>
      <c r="O88" s="143">
        <v>0</v>
      </c>
      <c r="P88" s="143">
        <v>0</v>
      </c>
      <c r="Q88" s="63">
        <v>4</v>
      </c>
      <c r="R88" s="63" t="s">
        <v>476</v>
      </c>
      <c r="S88" s="142" t="s">
        <v>44</v>
      </c>
      <c r="T88" s="63"/>
      <c r="U88" s="141" t="s">
        <v>237</v>
      </c>
      <c r="V88" s="144"/>
    </row>
    <row r="89" spans="1:22" s="145" customFormat="1" ht="24" x14ac:dyDescent="0.25">
      <c r="A89" s="92" t="s">
        <v>472</v>
      </c>
      <c r="B89" s="63">
        <v>6</v>
      </c>
      <c r="C89" s="140" t="s">
        <v>366</v>
      </c>
      <c r="D89" s="140" t="s">
        <v>126</v>
      </c>
      <c r="E89" s="141" t="s">
        <v>399</v>
      </c>
      <c r="F89" s="140" t="s">
        <v>166</v>
      </c>
      <c r="G89" s="141" t="s">
        <v>134</v>
      </c>
      <c r="H89" s="63">
        <v>3</v>
      </c>
      <c r="I89" s="142">
        <v>2</v>
      </c>
      <c r="J89" s="143">
        <v>0</v>
      </c>
      <c r="K89" s="143">
        <f t="shared" si="19"/>
        <v>39</v>
      </c>
      <c r="L89" s="143">
        <f t="shared" si="19"/>
        <v>26</v>
      </c>
      <c r="M89" s="143">
        <f t="shared" si="19"/>
        <v>0</v>
      </c>
      <c r="N89" s="143">
        <v>0</v>
      </c>
      <c r="O89" s="143">
        <v>0</v>
      </c>
      <c r="P89" s="143">
        <v>0</v>
      </c>
      <c r="Q89" s="63">
        <v>6</v>
      </c>
      <c r="R89" s="63" t="s">
        <v>30</v>
      </c>
      <c r="S89" s="142" t="s">
        <v>44</v>
      </c>
      <c r="T89" s="63"/>
      <c r="U89" s="141" t="s">
        <v>236</v>
      </c>
      <c r="V89" s="144"/>
    </row>
    <row r="90" spans="1:22" s="145" customFormat="1" ht="24" x14ac:dyDescent="0.25">
      <c r="A90" s="92" t="s">
        <v>472</v>
      </c>
      <c r="B90" s="63">
        <v>7</v>
      </c>
      <c r="C90" s="140" t="s">
        <v>367</v>
      </c>
      <c r="D90" s="140" t="s">
        <v>127</v>
      </c>
      <c r="E90" s="141" t="s">
        <v>221</v>
      </c>
      <c r="F90" s="140" t="s">
        <v>287</v>
      </c>
      <c r="G90" s="141" t="s">
        <v>136</v>
      </c>
      <c r="H90" s="63">
        <v>3</v>
      </c>
      <c r="I90" s="142">
        <v>0</v>
      </c>
      <c r="J90" s="142">
        <v>0</v>
      </c>
      <c r="K90" s="143">
        <f t="shared" si="19"/>
        <v>39</v>
      </c>
      <c r="L90" s="143">
        <f t="shared" si="19"/>
        <v>0</v>
      </c>
      <c r="M90" s="143">
        <f t="shared" si="19"/>
        <v>0</v>
      </c>
      <c r="N90" s="63">
        <v>0</v>
      </c>
      <c r="O90" s="142">
        <v>0</v>
      </c>
      <c r="P90" s="142">
        <v>0</v>
      </c>
      <c r="Q90" s="63">
        <v>4</v>
      </c>
      <c r="R90" s="63" t="s">
        <v>30</v>
      </c>
      <c r="S90" s="142" t="s">
        <v>44</v>
      </c>
      <c r="T90" s="63"/>
      <c r="U90" s="141" t="s">
        <v>236</v>
      </c>
      <c r="V90" s="144"/>
    </row>
    <row r="91" spans="1:22" s="43" customFormat="1" ht="12.75" thickBot="1" x14ac:dyDescent="0.3">
      <c r="A91" s="195" t="s">
        <v>36</v>
      </c>
      <c r="B91" s="196"/>
      <c r="C91" s="196"/>
      <c r="D91" s="196"/>
      <c r="E91" s="196"/>
      <c r="F91" s="196"/>
      <c r="G91" s="197"/>
      <c r="H91" s="93">
        <f>SUM(H86:H90)</f>
        <v>12</v>
      </c>
      <c r="I91" s="93">
        <f t="shared" ref="I91:Q91" si="20">SUM(I86:I90)</f>
        <v>6</v>
      </c>
      <c r="J91" s="93">
        <f t="shared" si="20"/>
        <v>2</v>
      </c>
      <c r="K91" s="93">
        <f t="shared" si="20"/>
        <v>156</v>
      </c>
      <c r="L91" s="93">
        <f t="shared" si="20"/>
        <v>78</v>
      </c>
      <c r="M91" s="93">
        <f t="shared" si="20"/>
        <v>26</v>
      </c>
      <c r="N91" s="93">
        <f t="shared" si="20"/>
        <v>0</v>
      </c>
      <c r="O91" s="93">
        <f t="shared" si="20"/>
        <v>0</v>
      </c>
      <c r="P91" s="93">
        <f t="shared" si="20"/>
        <v>0</v>
      </c>
      <c r="Q91" s="93">
        <f t="shared" si="20"/>
        <v>25</v>
      </c>
      <c r="R91" s="93"/>
      <c r="S91" s="93"/>
      <c r="T91" s="95"/>
      <c r="U91" s="96"/>
      <c r="V91" s="97"/>
    </row>
    <row r="93" spans="1:22" x14ac:dyDescent="0.2">
      <c r="A93" s="9" t="s">
        <v>274</v>
      </c>
    </row>
    <row r="94" spans="1:22" x14ac:dyDescent="0.2">
      <c r="A94" s="9" t="s">
        <v>275</v>
      </c>
    </row>
    <row r="95" spans="1:22" x14ac:dyDescent="0.2">
      <c r="A95" s="9" t="s">
        <v>276</v>
      </c>
    </row>
  </sheetData>
  <sheetProtection algorithmName="SHA-512" hashValue="lJzEG00A9Zi0VzpeEXkP5AEo5/+gGTFF3s8Ajfv3fUW8Anf4MM2FjVXjamXv2i4lYahOXBjJt9Y0xiGwxvqFJg==" saltValue="qdo/Xy1a62Tjv0MnecAyfw==" spinCount="100000" sheet="1" objects="1" scenarios="1" selectLockedCells="1" selectUnlockedCells="1"/>
  <sortState xmlns:xlrd2="http://schemas.microsoft.com/office/spreadsheetml/2017/richdata2" ref="A88:V89">
    <sortCondition ref="D88:D89"/>
  </sortState>
  <mergeCells count="17">
    <mergeCell ref="A85:V85"/>
    <mergeCell ref="A83:V83"/>
    <mergeCell ref="A91:G91"/>
    <mergeCell ref="H9:J9"/>
    <mergeCell ref="A35:G35"/>
    <mergeCell ref="A23:G23"/>
    <mergeCell ref="A84:V84"/>
    <mergeCell ref="A76:G76"/>
    <mergeCell ref="A71:G71"/>
    <mergeCell ref="A63:G63"/>
    <mergeCell ref="A56:G56"/>
    <mergeCell ref="A45:G45"/>
    <mergeCell ref="A6:B6"/>
    <mergeCell ref="K9:P9"/>
    <mergeCell ref="H8:P8"/>
    <mergeCell ref="H2:P2"/>
    <mergeCell ref="A77:G77"/>
  </mergeCells>
  <pageMargins left="0.23622047244094491" right="0.23622047244094491" top="0.74803149606299213" bottom="0.74803149606299213" header="0.31496062992125984" footer="0.31496062992125984"/>
  <pageSetup paperSize="9" scale="53" orientation="landscape" cellComments="atEnd" horizontalDpi="4294967295" verticalDpi="4294967295" r:id="rId1"/>
  <headerFooter>
    <oddFooter>&amp;C&amp;10&amp;P</oddFooter>
  </headerFooter>
  <rowBreaks count="2" manualBreakCount="2">
    <brk id="35" max="21" man="1"/>
    <brk id="65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5322-ED90-4ADF-865C-5C62B73EE73B}">
  <sheetPr codeName="Munka2"/>
  <dimension ref="A1:V81"/>
  <sheetViews>
    <sheetView view="pageBreakPreview" zoomScale="90" zoomScaleNormal="100" zoomScaleSheetLayoutView="9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1.7109375" style="9" customWidth="1"/>
    <col min="2" max="2" width="6.7109375" style="45" customWidth="1"/>
    <col min="3" max="3" width="12.42578125" style="9" customWidth="1"/>
    <col min="4" max="4" width="18.7109375" style="18" customWidth="1"/>
    <col min="5" max="5" width="18.28515625" style="18" customWidth="1"/>
    <col min="6" max="6" width="18.85546875" style="18" customWidth="1"/>
    <col min="7" max="7" width="10.7109375" style="21" hidden="1" customWidth="1"/>
    <col min="8" max="8" width="6" style="4" customWidth="1"/>
    <col min="9" max="9" width="5.28515625" style="4" customWidth="1"/>
    <col min="10" max="10" width="4.42578125" style="4" customWidth="1"/>
    <col min="11" max="11" width="6.7109375" style="4" customWidth="1"/>
    <col min="12" max="12" width="5" style="4" customWidth="1"/>
    <col min="13" max="13" width="5.28515625" style="4" customWidth="1"/>
    <col min="14" max="14" width="8.85546875" style="4" customWidth="1"/>
    <col min="15" max="15" width="7.85546875" style="4" customWidth="1"/>
    <col min="16" max="16" width="6" style="4" customWidth="1"/>
    <col min="17" max="17" width="6.28515625" style="10" customWidth="1"/>
    <col min="18" max="18" width="12.85546875" style="127" customWidth="1"/>
    <col min="19" max="19" width="12.28515625" style="127" customWidth="1"/>
    <col min="20" max="20" width="6.7109375" style="127" bestFit="1" customWidth="1"/>
    <col min="21" max="21" width="14.85546875" style="78" customWidth="1"/>
    <col min="22" max="22" width="11.85546875" style="78" customWidth="1"/>
    <col min="23" max="108" width="9.140625" style="78" customWidth="1"/>
    <col min="109" max="16384" width="8.85546875" style="78"/>
  </cols>
  <sheetData>
    <row r="1" spans="1:22" x14ac:dyDescent="0.2">
      <c r="A1" s="111" t="s">
        <v>50</v>
      </c>
      <c r="C1" s="45"/>
      <c r="F1" s="21"/>
      <c r="U1" s="21"/>
      <c r="V1" s="119"/>
    </row>
    <row r="2" spans="1:22" x14ac:dyDescent="0.2">
      <c r="A2" s="111" t="s">
        <v>265</v>
      </c>
      <c r="C2" s="45"/>
      <c r="F2" s="21"/>
      <c r="U2" s="21"/>
      <c r="V2" s="119"/>
    </row>
    <row r="3" spans="1:22" x14ac:dyDescent="0.2">
      <c r="A3" s="6" t="s">
        <v>51</v>
      </c>
      <c r="B3" s="6"/>
      <c r="C3" s="53" t="s">
        <v>266</v>
      </c>
      <c r="D3" s="78"/>
      <c r="E3" s="53"/>
      <c r="F3" s="54"/>
      <c r="H3" s="55"/>
      <c r="I3" s="55"/>
      <c r="J3" s="55"/>
      <c r="K3" s="55"/>
      <c r="L3" s="55"/>
      <c r="M3" s="55"/>
      <c r="N3" s="55"/>
      <c r="O3" s="55"/>
      <c r="P3" s="55"/>
      <c r="Q3" s="125"/>
      <c r="R3" s="56"/>
      <c r="S3" s="56"/>
      <c r="T3" s="56"/>
      <c r="U3" s="21"/>
      <c r="V3" s="119"/>
    </row>
    <row r="4" spans="1:22" x14ac:dyDescent="0.2">
      <c r="A4" s="12" t="s">
        <v>52</v>
      </c>
      <c r="B4" s="6"/>
      <c r="C4" s="13" t="s">
        <v>267</v>
      </c>
      <c r="D4" s="78"/>
      <c r="E4" s="57"/>
      <c r="F4" s="54"/>
      <c r="H4" s="55"/>
      <c r="I4" s="55"/>
      <c r="J4" s="55"/>
      <c r="K4" s="55"/>
      <c r="L4" s="55"/>
      <c r="M4" s="55"/>
      <c r="N4" s="55"/>
      <c r="O4" s="55"/>
      <c r="P4" s="55"/>
      <c r="Q4" s="125"/>
      <c r="R4" s="56"/>
      <c r="S4" s="56"/>
      <c r="T4" s="56"/>
      <c r="U4" s="21"/>
      <c r="V4" s="119"/>
    </row>
    <row r="5" spans="1:22" x14ac:dyDescent="0.2">
      <c r="A5" s="183" t="s">
        <v>53</v>
      </c>
      <c r="B5" s="183"/>
      <c r="C5" s="13" t="s">
        <v>474</v>
      </c>
      <c r="D5" s="53"/>
      <c r="E5" s="53"/>
      <c r="F5" s="54"/>
      <c r="G5" s="54"/>
      <c r="H5" s="55"/>
      <c r="I5" s="55"/>
      <c r="J5" s="55"/>
      <c r="K5" s="55"/>
      <c r="L5" s="55"/>
      <c r="M5" s="55"/>
      <c r="N5" s="55"/>
      <c r="O5" s="55"/>
      <c r="P5" s="55"/>
      <c r="Q5" s="125"/>
      <c r="R5" s="56"/>
      <c r="S5" s="56"/>
      <c r="T5" s="56"/>
      <c r="U5" s="21"/>
      <c r="V5" s="119"/>
    </row>
    <row r="6" spans="1:22" ht="25.15" customHeight="1" x14ac:dyDescent="0.2">
      <c r="A6" s="183" t="s">
        <v>54</v>
      </c>
      <c r="B6" s="183"/>
      <c r="C6" s="13" t="s">
        <v>268</v>
      </c>
      <c r="D6" s="133"/>
      <c r="E6" s="53"/>
      <c r="F6" s="54"/>
      <c r="G6" s="54"/>
      <c r="H6" s="55"/>
      <c r="I6" s="55"/>
      <c r="J6" s="55"/>
      <c r="K6" s="55"/>
      <c r="L6" s="55"/>
      <c r="M6" s="55"/>
      <c r="N6" s="55"/>
      <c r="O6" s="55"/>
      <c r="P6" s="55"/>
      <c r="Q6" s="125"/>
      <c r="R6" s="56"/>
      <c r="S6" s="56"/>
      <c r="T6" s="56"/>
      <c r="U6" s="21"/>
      <c r="V6" s="119"/>
    </row>
    <row r="7" spans="1:22" x14ac:dyDescent="0.2">
      <c r="A7" s="120" t="s">
        <v>55</v>
      </c>
      <c r="B7" s="120"/>
      <c r="C7" s="13" t="s">
        <v>56</v>
      </c>
      <c r="D7" s="53"/>
      <c r="E7" s="53"/>
      <c r="F7" s="54"/>
      <c r="G7" s="54"/>
      <c r="H7" s="55"/>
      <c r="I7" s="55"/>
      <c r="J7" s="55"/>
      <c r="K7" s="55"/>
      <c r="L7" s="55"/>
      <c r="M7" s="55"/>
      <c r="N7" s="55"/>
      <c r="O7" s="55"/>
      <c r="P7" s="55"/>
      <c r="Q7" s="125"/>
      <c r="R7" s="56"/>
      <c r="S7" s="56"/>
      <c r="T7" s="56"/>
      <c r="U7" s="21"/>
      <c r="V7" s="119"/>
    </row>
    <row r="8" spans="1:22" x14ac:dyDescent="0.2">
      <c r="A8" s="112"/>
      <c r="B8" s="13"/>
      <c r="C8" s="1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">
      <c r="A9" s="112"/>
      <c r="B9" s="123"/>
      <c r="C9" s="17"/>
      <c r="F9" s="19"/>
      <c r="G9" s="20"/>
      <c r="H9" s="210" t="s">
        <v>57</v>
      </c>
      <c r="I9" s="210"/>
      <c r="J9" s="210"/>
      <c r="K9" s="211"/>
      <c r="L9" s="211"/>
      <c r="M9" s="211"/>
      <c r="N9" s="211"/>
      <c r="O9" s="212"/>
      <c r="P9" s="212"/>
      <c r="R9" s="126"/>
      <c r="S9" s="126"/>
      <c r="T9" s="126"/>
    </row>
    <row r="10" spans="1:22" x14ac:dyDescent="0.2">
      <c r="A10" s="112"/>
      <c r="B10" s="124"/>
      <c r="C10" s="17"/>
      <c r="H10" s="208" t="s">
        <v>58</v>
      </c>
      <c r="I10" s="208"/>
      <c r="J10" s="208"/>
      <c r="K10" s="208" t="s">
        <v>59</v>
      </c>
      <c r="L10" s="208"/>
      <c r="M10" s="208"/>
      <c r="N10" s="208"/>
      <c r="O10" s="209"/>
      <c r="P10" s="209"/>
    </row>
    <row r="11" spans="1:22" s="9" customFormat="1" ht="36" x14ac:dyDescent="0.25">
      <c r="A11" s="134" t="s">
        <v>60</v>
      </c>
      <c r="B11" s="135" t="s">
        <v>61</v>
      </c>
      <c r="C11" s="135" t="s">
        <v>62</v>
      </c>
      <c r="D11" s="136" t="s">
        <v>63</v>
      </c>
      <c r="E11" s="136" t="s">
        <v>64</v>
      </c>
      <c r="F11" s="136" t="s">
        <v>65</v>
      </c>
      <c r="G11" s="137" t="s">
        <v>66</v>
      </c>
      <c r="H11" s="135" t="s">
        <v>67</v>
      </c>
      <c r="I11" s="135" t="s">
        <v>68</v>
      </c>
      <c r="J11" s="135" t="s">
        <v>69</v>
      </c>
      <c r="K11" s="135" t="s">
        <v>67</v>
      </c>
      <c r="L11" s="135" t="s">
        <v>68</v>
      </c>
      <c r="M11" s="135" t="s">
        <v>69</v>
      </c>
      <c r="N11" s="135" t="s">
        <v>70</v>
      </c>
      <c r="O11" s="135" t="s">
        <v>71</v>
      </c>
      <c r="P11" s="135" t="s">
        <v>72</v>
      </c>
      <c r="Q11" s="135" t="s">
        <v>73</v>
      </c>
      <c r="R11" s="137" t="s">
        <v>74</v>
      </c>
      <c r="S11" s="137" t="s">
        <v>75</v>
      </c>
      <c r="T11" s="137" t="s">
        <v>76</v>
      </c>
      <c r="U11" s="136" t="s">
        <v>77</v>
      </c>
      <c r="V11" s="137" t="s">
        <v>78</v>
      </c>
    </row>
    <row r="12" spans="1:22" s="34" customFormat="1" x14ac:dyDescent="0.25">
      <c r="A12" s="122"/>
      <c r="B12" s="170">
        <v>1</v>
      </c>
      <c r="C12" s="83" t="s">
        <v>307</v>
      </c>
      <c r="D12" s="83" t="s">
        <v>177</v>
      </c>
      <c r="E12" s="105" t="s">
        <v>209</v>
      </c>
      <c r="F12" s="92" t="s">
        <v>401</v>
      </c>
      <c r="G12" s="84" t="s">
        <v>139</v>
      </c>
      <c r="H12" s="174">
        <v>0</v>
      </c>
      <c r="I12" s="175">
        <v>2</v>
      </c>
      <c r="J12" s="175">
        <v>0</v>
      </c>
      <c r="K12" s="99">
        <f t="shared" ref="K12:M19" si="0">H12*13</f>
        <v>0</v>
      </c>
      <c r="L12" s="99">
        <f t="shared" si="0"/>
        <v>26</v>
      </c>
      <c r="M12" s="99">
        <f t="shared" si="0"/>
        <v>0</v>
      </c>
      <c r="N12" s="174">
        <v>0</v>
      </c>
      <c r="O12" s="174">
        <v>0</v>
      </c>
      <c r="P12" s="174">
        <v>0</v>
      </c>
      <c r="Q12" s="174">
        <v>0</v>
      </c>
      <c r="R12" s="101" t="s">
        <v>82</v>
      </c>
      <c r="S12" s="63" t="s">
        <v>80</v>
      </c>
      <c r="T12" s="102" t="s">
        <v>283</v>
      </c>
      <c r="U12" s="176"/>
      <c r="V12" s="176"/>
    </row>
    <row r="13" spans="1:22" s="34" customFormat="1" x14ac:dyDescent="0.25">
      <c r="A13" s="122"/>
      <c r="B13" s="31">
        <v>1</v>
      </c>
      <c r="C13" s="92" t="s">
        <v>308</v>
      </c>
      <c r="D13" s="92" t="s">
        <v>187</v>
      </c>
      <c r="E13" s="9" t="s">
        <v>208</v>
      </c>
      <c r="F13" s="92" t="s">
        <v>162</v>
      </c>
      <c r="G13" s="32" t="s">
        <v>161</v>
      </c>
      <c r="H13" s="30">
        <v>3</v>
      </c>
      <c r="I13" s="33">
        <v>0</v>
      </c>
      <c r="J13" s="33">
        <v>2</v>
      </c>
      <c r="K13" s="31">
        <f t="shared" si="0"/>
        <v>39</v>
      </c>
      <c r="L13" s="31">
        <f t="shared" si="0"/>
        <v>0</v>
      </c>
      <c r="M13" s="31">
        <f t="shared" si="0"/>
        <v>26</v>
      </c>
      <c r="N13" s="30">
        <v>0</v>
      </c>
      <c r="O13" s="30">
        <v>0</v>
      </c>
      <c r="P13" s="30">
        <v>0</v>
      </c>
      <c r="Q13" s="30">
        <v>6</v>
      </c>
      <c r="R13" s="30" t="s">
        <v>79</v>
      </c>
      <c r="S13" s="63" t="s">
        <v>80</v>
      </c>
      <c r="T13" s="102" t="s">
        <v>283</v>
      </c>
      <c r="U13" s="122"/>
      <c r="V13" s="122"/>
    </row>
    <row r="14" spans="1:22" s="34" customFormat="1" ht="24" x14ac:dyDescent="0.25">
      <c r="A14" s="122"/>
      <c r="B14" s="31">
        <v>1</v>
      </c>
      <c r="C14" s="92" t="s">
        <v>309</v>
      </c>
      <c r="D14" s="92" t="s">
        <v>179</v>
      </c>
      <c r="E14" s="38" t="s">
        <v>373</v>
      </c>
      <c r="F14" s="92" t="s">
        <v>180</v>
      </c>
      <c r="G14" s="92" t="s">
        <v>182</v>
      </c>
      <c r="H14" s="30">
        <v>2</v>
      </c>
      <c r="I14" s="33">
        <v>0</v>
      </c>
      <c r="J14" s="33">
        <v>0</v>
      </c>
      <c r="K14" s="31">
        <f t="shared" si="0"/>
        <v>26</v>
      </c>
      <c r="L14" s="31">
        <f t="shared" si="0"/>
        <v>0</v>
      </c>
      <c r="M14" s="31">
        <f t="shared" si="0"/>
        <v>0</v>
      </c>
      <c r="N14" s="30">
        <v>0</v>
      </c>
      <c r="O14" s="30">
        <v>0</v>
      </c>
      <c r="P14" s="30">
        <v>0</v>
      </c>
      <c r="Q14" s="30">
        <v>3</v>
      </c>
      <c r="R14" s="30" t="s">
        <v>79</v>
      </c>
      <c r="S14" s="63" t="s">
        <v>80</v>
      </c>
      <c r="T14" s="102" t="s">
        <v>283</v>
      </c>
      <c r="U14" s="122"/>
      <c r="V14" s="122"/>
    </row>
    <row r="15" spans="1:22" s="34" customFormat="1" x14ac:dyDescent="0.25">
      <c r="A15" s="122"/>
      <c r="B15" s="31">
        <v>1</v>
      </c>
      <c r="C15" s="92" t="s">
        <v>310</v>
      </c>
      <c r="D15" s="92" t="s">
        <v>184</v>
      </c>
      <c r="E15" s="92" t="s">
        <v>374</v>
      </c>
      <c r="F15" s="92" t="s">
        <v>376</v>
      </c>
      <c r="G15" s="32" t="s">
        <v>128</v>
      </c>
      <c r="H15" s="30">
        <v>2</v>
      </c>
      <c r="I15" s="33">
        <v>0</v>
      </c>
      <c r="J15" s="33">
        <v>3</v>
      </c>
      <c r="K15" s="31">
        <f t="shared" si="0"/>
        <v>26</v>
      </c>
      <c r="L15" s="31">
        <f t="shared" si="0"/>
        <v>0</v>
      </c>
      <c r="M15" s="31">
        <f t="shared" si="0"/>
        <v>39</v>
      </c>
      <c r="N15" s="30">
        <v>0</v>
      </c>
      <c r="O15" s="30">
        <v>0</v>
      </c>
      <c r="P15" s="30">
        <v>0</v>
      </c>
      <c r="Q15" s="30">
        <v>6</v>
      </c>
      <c r="R15" s="30" t="s">
        <v>81</v>
      </c>
      <c r="S15" s="63" t="s">
        <v>80</v>
      </c>
      <c r="T15" s="102" t="s">
        <v>283</v>
      </c>
      <c r="U15" s="122"/>
      <c r="V15" s="122"/>
    </row>
    <row r="16" spans="1:22" s="34" customFormat="1" ht="24" x14ac:dyDescent="0.25">
      <c r="A16" s="154"/>
      <c r="B16" s="82">
        <v>1</v>
      </c>
      <c r="C16" s="83" t="s">
        <v>311</v>
      </c>
      <c r="D16" s="83" t="s">
        <v>368</v>
      </c>
      <c r="E16" s="105" t="s">
        <v>369</v>
      </c>
      <c r="F16" s="92" t="s">
        <v>35</v>
      </c>
      <c r="G16" s="84" t="s">
        <v>146</v>
      </c>
      <c r="H16" s="79">
        <v>0</v>
      </c>
      <c r="I16" s="85">
        <v>2</v>
      </c>
      <c r="J16" s="85">
        <v>0</v>
      </c>
      <c r="K16" s="31">
        <f t="shared" si="0"/>
        <v>0</v>
      </c>
      <c r="L16" s="31">
        <f t="shared" si="0"/>
        <v>26</v>
      </c>
      <c r="M16" s="31">
        <f t="shared" si="0"/>
        <v>0</v>
      </c>
      <c r="N16" s="79">
        <v>0</v>
      </c>
      <c r="O16" s="79">
        <v>0</v>
      </c>
      <c r="P16" s="79">
        <v>0</v>
      </c>
      <c r="Q16" s="79">
        <v>0</v>
      </c>
      <c r="R16" s="30" t="s">
        <v>82</v>
      </c>
      <c r="S16" s="63" t="s">
        <v>80</v>
      </c>
      <c r="T16" s="102" t="s">
        <v>283</v>
      </c>
      <c r="U16" s="81"/>
      <c r="V16" s="81"/>
    </row>
    <row r="17" spans="1:22" s="34" customFormat="1" ht="24" x14ac:dyDescent="0.25">
      <c r="A17" s="122"/>
      <c r="B17" s="31">
        <v>1</v>
      </c>
      <c r="C17" s="92" t="s">
        <v>312</v>
      </c>
      <c r="D17" s="92" t="s">
        <v>193</v>
      </c>
      <c r="E17" s="38" t="s">
        <v>375</v>
      </c>
      <c r="F17" s="92" t="s">
        <v>172</v>
      </c>
      <c r="G17" s="32" t="s">
        <v>130</v>
      </c>
      <c r="H17" s="30">
        <v>4</v>
      </c>
      <c r="I17" s="33">
        <v>0</v>
      </c>
      <c r="J17" s="33">
        <v>0</v>
      </c>
      <c r="K17" s="31">
        <f t="shared" si="0"/>
        <v>52</v>
      </c>
      <c r="L17" s="31">
        <f t="shared" si="0"/>
        <v>0</v>
      </c>
      <c r="M17" s="31">
        <f t="shared" si="0"/>
        <v>0</v>
      </c>
      <c r="N17" s="30">
        <v>0</v>
      </c>
      <c r="O17" s="30">
        <v>0</v>
      </c>
      <c r="P17" s="30">
        <v>0</v>
      </c>
      <c r="Q17" s="30">
        <v>4</v>
      </c>
      <c r="R17" s="30" t="s">
        <v>81</v>
      </c>
      <c r="S17" s="63" t="s">
        <v>80</v>
      </c>
      <c r="T17" s="102" t="s">
        <v>283</v>
      </c>
      <c r="U17" s="122"/>
      <c r="V17" s="122"/>
    </row>
    <row r="18" spans="1:22" s="86" customFormat="1" ht="24" x14ac:dyDescent="0.25">
      <c r="A18" s="98"/>
      <c r="B18" s="31">
        <v>1</v>
      </c>
      <c r="C18" s="92" t="s">
        <v>313</v>
      </c>
      <c r="D18" s="92" t="s">
        <v>33</v>
      </c>
      <c r="E18" s="92" t="s">
        <v>198</v>
      </c>
      <c r="F18" s="92" t="s">
        <v>173</v>
      </c>
      <c r="G18" s="32" t="s">
        <v>131</v>
      </c>
      <c r="H18" s="30">
        <v>2</v>
      </c>
      <c r="I18" s="33">
        <v>0</v>
      </c>
      <c r="J18" s="33">
        <v>1</v>
      </c>
      <c r="K18" s="31">
        <f t="shared" si="0"/>
        <v>26</v>
      </c>
      <c r="L18" s="31">
        <f t="shared" si="0"/>
        <v>0</v>
      </c>
      <c r="M18" s="31">
        <f t="shared" si="0"/>
        <v>13</v>
      </c>
      <c r="N18" s="30">
        <v>0</v>
      </c>
      <c r="O18" s="30">
        <v>0</v>
      </c>
      <c r="P18" s="30">
        <v>0</v>
      </c>
      <c r="Q18" s="30">
        <v>5</v>
      </c>
      <c r="R18" s="30" t="s">
        <v>79</v>
      </c>
      <c r="S18" s="63" t="s">
        <v>80</v>
      </c>
      <c r="T18" s="102" t="s">
        <v>283</v>
      </c>
      <c r="U18" s="154"/>
      <c r="V18" s="154"/>
    </row>
    <row r="19" spans="1:22" s="86" customFormat="1" ht="24" x14ac:dyDescent="0.25">
      <c r="A19" s="122"/>
      <c r="B19" s="31">
        <v>1</v>
      </c>
      <c r="C19" s="100" t="s">
        <v>314</v>
      </c>
      <c r="D19" s="100" t="s">
        <v>183</v>
      </c>
      <c r="E19" s="104" t="s">
        <v>377</v>
      </c>
      <c r="F19" s="100" t="s">
        <v>194</v>
      </c>
      <c r="G19" s="21" t="s">
        <v>195</v>
      </c>
      <c r="H19" s="30">
        <v>3</v>
      </c>
      <c r="I19" s="33">
        <v>2</v>
      </c>
      <c r="J19" s="33">
        <v>0</v>
      </c>
      <c r="K19" s="31">
        <f t="shared" si="0"/>
        <v>39</v>
      </c>
      <c r="L19" s="31">
        <f t="shared" si="0"/>
        <v>26</v>
      </c>
      <c r="M19" s="31">
        <f t="shared" si="0"/>
        <v>0</v>
      </c>
      <c r="N19" s="30">
        <v>0</v>
      </c>
      <c r="O19" s="30">
        <v>0</v>
      </c>
      <c r="P19" s="30">
        <v>0</v>
      </c>
      <c r="Q19" s="30">
        <v>6</v>
      </c>
      <c r="R19" s="30" t="s">
        <v>79</v>
      </c>
      <c r="S19" s="63" t="s">
        <v>80</v>
      </c>
      <c r="T19" s="102" t="s">
        <v>283</v>
      </c>
      <c r="U19" s="154"/>
      <c r="V19" s="154"/>
    </row>
    <row r="20" spans="1:22" s="34" customFormat="1" ht="24" x14ac:dyDescent="0.25">
      <c r="A20" s="122"/>
      <c r="B20" s="31">
        <v>1</v>
      </c>
      <c r="C20" s="92" t="s">
        <v>315</v>
      </c>
      <c r="D20" s="92" t="s">
        <v>156</v>
      </c>
      <c r="E20" s="38" t="s">
        <v>400</v>
      </c>
      <c r="F20" s="38" t="s">
        <v>260</v>
      </c>
      <c r="G20" s="38" t="s">
        <v>261</v>
      </c>
      <c r="H20" s="30">
        <v>0</v>
      </c>
      <c r="I20" s="33">
        <v>2</v>
      </c>
      <c r="J20" s="33">
        <v>0</v>
      </c>
      <c r="K20" s="30">
        <f t="shared" ref="K20" si="1">H20*13</f>
        <v>0</v>
      </c>
      <c r="L20" s="30">
        <v>26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 t="s">
        <v>82</v>
      </c>
      <c r="S20" s="30" t="s">
        <v>279</v>
      </c>
      <c r="T20" s="102" t="s">
        <v>283</v>
      </c>
      <c r="U20" s="122"/>
      <c r="V20" s="92" t="s">
        <v>278</v>
      </c>
    </row>
    <row r="21" spans="1:22" s="34" customFormat="1" x14ac:dyDescent="0.25">
      <c r="A21" s="198" t="s">
        <v>85</v>
      </c>
      <c r="B21" s="201"/>
      <c r="C21" s="201"/>
      <c r="D21" s="201"/>
      <c r="E21" s="201"/>
      <c r="F21" s="201"/>
      <c r="G21" s="202"/>
      <c r="H21" s="35">
        <f>SUM(H12:H19)</f>
        <v>16</v>
      </c>
      <c r="I21" s="35">
        <f>SUM(I12:I19)</f>
        <v>6</v>
      </c>
      <c r="J21" s="35">
        <f>SUM(J12:J19)</f>
        <v>6</v>
      </c>
      <c r="K21" s="76">
        <f t="shared" ref="K21:Q21" si="2">SUM(K12:K17)</f>
        <v>143</v>
      </c>
      <c r="L21" s="76">
        <f t="shared" si="2"/>
        <v>52</v>
      </c>
      <c r="M21" s="76">
        <f t="shared" si="2"/>
        <v>65</v>
      </c>
      <c r="N21" s="76">
        <f t="shared" si="2"/>
        <v>0</v>
      </c>
      <c r="O21" s="76">
        <f t="shared" si="2"/>
        <v>0</v>
      </c>
      <c r="P21" s="76">
        <f t="shared" si="2"/>
        <v>0</v>
      </c>
      <c r="Q21" s="36">
        <f t="shared" si="2"/>
        <v>19</v>
      </c>
      <c r="R21" s="36"/>
      <c r="S21" s="36"/>
      <c r="T21" s="36"/>
      <c r="U21" s="121"/>
      <c r="V21" s="121"/>
    </row>
    <row r="22" spans="1:22" s="34" customFormat="1" ht="36" x14ac:dyDescent="0.25">
      <c r="A22" s="154"/>
      <c r="B22" s="31">
        <v>2</v>
      </c>
      <c r="C22" s="92" t="s">
        <v>325</v>
      </c>
      <c r="D22" s="92" t="s">
        <v>304</v>
      </c>
      <c r="E22" s="38" t="s">
        <v>381</v>
      </c>
      <c r="F22" s="92" t="s">
        <v>292</v>
      </c>
      <c r="G22" s="32" t="s">
        <v>140</v>
      </c>
      <c r="H22" s="30">
        <v>0</v>
      </c>
      <c r="I22" s="33">
        <v>0</v>
      </c>
      <c r="J22" s="33">
        <v>0</v>
      </c>
      <c r="K22" s="31">
        <f t="shared" ref="K22:L24" si="3">H22*13</f>
        <v>0</v>
      </c>
      <c r="L22" s="31">
        <f t="shared" si="3"/>
        <v>0</v>
      </c>
      <c r="M22" s="31">
        <v>70</v>
      </c>
      <c r="N22" s="30">
        <v>10</v>
      </c>
      <c r="O22" s="30">
        <v>0</v>
      </c>
      <c r="P22" s="30">
        <v>0</v>
      </c>
      <c r="Q22" s="30">
        <v>0</v>
      </c>
      <c r="R22" s="30" t="s">
        <v>82</v>
      </c>
      <c r="S22" s="63" t="s">
        <v>80</v>
      </c>
      <c r="T22" s="33" t="s">
        <v>280</v>
      </c>
      <c r="U22" s="92" t="s">
        <v>198</v>
      </c>
      <c r="V22" s="154"/>
    </row>
    <row r="23" spans="1:22" s="34" customFormat="1" x14ac:dyDescent="0.25">
      <c r="A23" s="122"/>
      <c r="B23" s="31">
        <v>2</v>
      </c>
      <c r="C23" s="92" t="s">
        <v>326</v>
      </c>
      <c r="D23" s="92" t="s">
        <v>37</v>
      </c>
      <c r="E23" s="105" t="s">
        <v>210</v>
      </c>
      <c r="F23" s="92" t="s">
        <v>150</v>
      </c>
      <c r="G23" s="32" t="s">
        <v>129</v>
      </c>
      <c r="H23" s="30">
        <v>2</v>
      </c>
      <c r="I23" s="33">
        <v>0</v>
      </c>
      <c r="J23" s="33">
        <v>3</v>
      </c>
      <c r="K23" s="31">
        <f t="shared" si="3"/>
        <v>26</v>
      </c>
      <c r="L23" s="31">
        <f t="shared" si="3"/>
        <v>0</v>
      </c>
      <c r="M23" s="31">
        <f>J23*13</f>
        <v>39</v>
      </c>
      <c r="N23" s="30">
        <v>0</v>
      </c>
      <c r="O23" s="30">
        <v>0</v>
      </c>
      <c r="P23" s="30">
        <v>0</v>
      </c>
      <c r="Q23" s="30">
        <v>6</v>
      </c>
      <c r="R23" s="30" t="s">
        <v>79</v>
      </c>
      <c r="S23" s="63" t="s">
        <v>80</v>
      </c>
      <c r="T23" s="33" t="s">
        <v>283</v>
      </c>
      <c r="U23" s="21" t="s">
        <v>208</v>
      </c>
      <c r="V23" s="122"/>
    </row>
    <row r="24" spans="1:22" s="34" customFormat="1" x14ac:dyDescent="0.25">
      <c r="A24" s="122"/>
      <c r="B24" s="31">
        <v>2</v>
      </c>
      <c r="C24" s="92" t="s">
        <v>327</v>
      </c>
      <c r="D24" s="92" t="s">
        <v>186</v>
      </c>
      <c r="E24" s="92" t="s">
        <v>382</v>
      </c>
      <c r="F24" s="92" t="s">
        <v>376</v>
      </c>
      <c r="G24" s="32" t="s">
        <v>128</v>
      </c>
      <c r="H24" s="30">
        <v>2</v>
      </c>
      <c r="I24" s="31">
        <v>1</v>
      </c>
      <c r="J24" s="31">
        <v>0</v>
      </c>
      <c r="K24" s="31">
        <f t="shared" si="3"/>
        <v>26</v>
      </c>
      <c r="L24" s="31">
        <f t="shared" si="3"/>
        <v>13</v>
      </c>
      <c r="M24" s="31">
        <f>J24*13</f>
        <v>0</v>
      </c>
      <c r="N24" s="30">
        <v>0</v>
      </c>
      <c r="O24" s="30">
        <v>0</v>
      </c>
      <c r="P24" s="30">
        <v>0</v>
      </c>
      <c r="Q24" s="30">
        <v>4</v>
      </c>
      <c r="R24" s="30" t="s">
        <v>81</v>
      </c>
      <c r="S24" s="63" t="s">
        <v>80</v>
      </c>
      <c r="T24" s="33" t="s">
        <v>283</v>
      </c>
      <c r="U24" s="92" t="s">
        <v>205</v>
      </c>
      <c r="V24" s="122"/>
    </row>
    <row r="25" spans="1:22" s="40" customFormat="1" ht="48" x14ac:dyDescent="0.25">
      <c r="A25" s="177"/>
      <c r="B25" s="178">
        <v>2</v>
      </c>
      <c r="C25" s="140" t="s">
        <v>328</v>
      </c>
      <c r="D25" s="140" t="s">
        <v>185</v>
      </c>
      <c r="E25" s="140" t="s">
        <v>299</v>
      </c>
      <c r="F25" s="140" t="s">
        <v>174</v>
      </c>
      <c r="G25" s="179" t="s">
        <v>132</v>
      </c>
      <c r="H25" s="180">
        <v>3</v>
      </c>
      <c r="I25" s="180">
        <v>2</v>
      </c>
      <c r="J25" s="180">
        <v>0</v>
      </c>
      <c r="K25" s="180">
        <v>39</v>
      </c>
      <c r="L25" s="180">
        <v>26</v>
      </c>
      <c r="M25" s="180">
        <v>0</v>
      </c>
      <c r="N25" s="180">
        <v>0</v>
      </c>
      <c r="O25" s="180">
        <v>0</v>
      </c>
      <c r="P25" s="180">
        <v>0</v>
      </c>
      <c r="Q25" s="180">
        <v>6</v>
      </c>
      <c r="R25" s="180" t="s">
        <v>79</v>
      </c>
      <c r="S25" s="180" t="s">
        <v>80</v>
      </c>
      <c r="T25" s="180" t="s">
        <v>283</v>
      </c>
      <c r="U25" s="181" t="s">
        <v>303</v>
      </c>
      <c r="V25" s="182"/>
    </row>
    <row r="26" spans="1:22" s="34" customFormat="1" x14ac:dyDescent="0.25">
      <c r="A26" s="122"/>
      <c r="B26" s="31">
        <v>2</v>
      </c>
      <c r="C26" s="92" t="s">
        <v>329</v>
      </c>
      <c r="D26" s="92" t="s">
        <v>115</v>
      </c>
      <c r="E26" s="38" t="s">
        <v>216</v>
      </c>
      <c r="F26" s="92" t="s">
        <v>188</v>
      </c>
      <c r="G26" s="32" t="s">
        <v>133</v>
      </c>
      <c r="H26" s="30">
        <v>3</v>
      </c>
      <c r="I26" s="31">
        <v>2</v>
      </c>
      <c r="J26" s="31">
        <v>0</v>
      </c>
      <c r="K26" s="31">
        <f t="shared" ref="K26:M29" si="4">H26*13</f>
        <v>39</v>
      </c>
      <c r="L26" s="31">
        <f t="shared" si="4"/>
        <v>26</v>
      </c>
      <c r="M26" s="31">
        <f t="shared" si="4"/>
        <v>0</v>
      </c>
      <c r="N26" s="30">
        <v>0</v>
      </c>
      <c r="O26" s="30">
        <v>0</v>
      </c>
      <c r="P26" s="30">
        <v>0</v>
      </c>
      <c r="Q26" s="30">
        <v>5</v>
      </c>
      <c r="R26" s="33" t="s">
        <v>79</v>
      </c>
      <c r="S26" s="63" t="s">
        <v>80</v>
      </c>
      <c r="T26" s="33" t="s">
        <v>283</v>
      </c>
      <c r="U26" s="154"/>
      <c r="V26" s="122"/>
    </row>
    <row r="27" spans="1:22" s="34" customFormat="1" ht="24" x14ac:dyDescent="0.25">
      <c r="A27" s="154"/>
      <c r="B27" s="31">
        <v>2</v>
      </c>
      <c r="C27" s="92" t="s">
        <v>330</v>
      </c>
      <c r="D27" s="92" t="s">
        <v>116</v>
      </c>
      <c r="E27" s="38" t="s">
        <v>218</v>
      </c>
      <c r="F27" s="92" t="s">
        <v>166</v>
      </c>
      <c r="G27" s="32" t="s">
        <v>134</v>
      </c>
      <c r="H27" s="30">
        <v>2</v>
      </c>
      <c r="I27" s="31">
        <v>2</v>
      </c>
      <c r="J27" s="31">
        <v>0</v>
      </c>
      <c r="K27" s="31">
        <f t="shared" si="4"/>
        <v>26</v>
      </c>
      <c r="L27" s="31">
        <f t="shared" si="4"/>
        <v>26</v>
      </c>
      <c r="M27" s="31">
        <f t="shared" si="4"/>
        <v>0</v>
      </c>
      <c r="N27" s="30">
        <v>0</v>
      </c>
      <c r="O27" s="30">
        <v>0</v>
      </c>
      <c r="P27" s="30">
        <v>0</v>
      </c>
      <c r="Q27" s="30">
        <v>5</v>
      </c>
      <c r="R27" s="30" t="s">
        <v>79</v>
      </c>
      <c r="S27" s="63" t="s">
        <v>80</v>
      </c>
      <c r="T27" s="33" t="s">
        <v>283</v>
      </c>
      <c r="U27" s="92"/>
      <c r="V27" s="122"/>
    </row>
    <row r="28" spans="1:22" s="34" customFormat="1" ht="24" x14ac:dyDescent="0.25">
      <c r="A28" s="122"/>
      <c r="B28" s="31">
        <v>2</v>
      </c>
      <c r="C28" s="92" t="s">
        <v>331</v>
      </c>
      <c r="D28" s="92" t="s">
        <v>160</v>
      </c>
      <c r="E28" s="38" t="s">
        <v>383</v>
      </c>
      <c r="F28" s="38" t="s">
        <v>262</v>
      </c>
      <c r="G28" s="38" t="s">
        <v>263</v>
      </c>
      <c r="H28" s="30">
        <v>0</v>
      </c>
      <c r="I28" s="33">
        <v>2</v>
      </c>
      <c r="J28" s="33">
        <v>0</v>
      </c>
      <c r="K28" s="30">
        <f t="shared" si="4"/>
        <v>0</v>
      </c>
      <c r="L28" s="30">
        <f t="shared" si="4"/>
        <v>26</v>
      </c>
      <c r="M28" s="30">
        <f t="shared" si="4"/>
        <v>0</v>
      </c>
      <c r="N28" s="30">
        <v>0</v>
      </c>
      <c r="O28" s="30">
        <v>0</v>
      </c>
      <c r="P28" s="30">
        <v>0</v>
      </c>
      <c r="Q28" s="30">
        <v>0</v>
      </c>
      <c r="R28" s="30" t="s">
        <v>82</v>
      </c>
      <c r="S28" s="30" t="s">
        <v>279</v>
      </c>
      <c r="T28" s="33" t="s">
        <v>283</v>
      </c>
      <c r="U28" s="38" t="s">
        <v>192</v>
      </c>
      <c r="V28" s="122"/>
    </row>
    <row r="29" spans="1:22" s="34" customFormat="1" ht="24" x14ac:dyDescent="0.25">
      <c r="A29" s="98"/>
      <c r="B29" s="31">
        <v>2</v>
      </c>
      <c r="C29" s="92" t="s">
        <v>323</v>
      </c>
      <c r="D29" s="92" t="s">
        <v>324</v>
      </c>
      <c r="E29" s="92" t="s">
        <v>404</v>
      </c>
      <c r="F29" s="92"/>
      <c r="G29" s="32"/>
      <c r="H29" s="30">
        <v>2</v>
      </c>
      <c r="I29" s="31">
        <v>1</v>
      </c>
      <c r="J29" s="31">
        <v>0</v>
      </c>
      <c r="K29" s="31">
        <f t="shared" si="4"/>
        <v>26</v>
      </c>
      <c r="L29" s="31">
        <f t="shared" si="4"/>
        <v>13</v>
      </c>
      <c r="M29" s="31">
        <f t="shared" si="4"/>
        <v>0</v>
      </c>
      <c r="N29" s="30">
        <v>0</v>
      </c>
      <c r="O29" s="30">
        <v>0</v>
      </c>
      <c r="P29" s="30">
        <v>0</v>
      </c>
      <c r="Q29" s="30">
        <v>4</v>
      </c>
      <c r="R29" s="30"/>
      <c r="S29" s="63" t="s">
        <v>84</v>
      </c>
      <c r="T29" s="17" t="s">
        <v>283</v>
      </c>
      <c r="U29" s="154"/>
      <c r="V29" s="122"/>
    </row>
    <row r="30" spans="1:22" s="9" customFormat="1" x14ac:dyDescent="0.25">
      <c r="A30" s="198" t="s">
        <v>85</v>
      </c>
      <c r="B30" s="199"/>
      <c r="C30" s="199"/>
      <c r="D30" s="199"/>
      <c r="E30" s="199"/>
      <c r="F30" s="199"/>
      <c r="G30" s="200"/>
      <c r="H30" s="37">
        <f>SUM(H22:H29)</f>
        <v>14</v>
      </c>
      <c r="I30" s="37">
        <f>SUM(I22:I29)</f>
        <v>10</v>
      </c>
      <c r="J30" s="37">
        <f>SUM(J22:J29)</f>
        <v>3</v>
      </c>
      <c r="K30" s="37">
        <f>SUM(K22:K27)</f>
        <v>156</v>
      </c>
      <c r="L30" s="37">
        <f>SUM(L22:L27)</f>
        <v>91</v>
      </c>
      <c r="M30" s="37">
        <f>SUM(M22:M29)</f>
        <v>109</v>
      </c>
      <c r="N30" s="37">
        <f>SUM(N22:N29)</f>
        <v>10</v>
      </c>
      <c r="O30" s="37">
        <f>SUM(O22:O29)</f>
        <v>0</v>
      </c>
      <c r="P30" s="37">
        <f>SUM(P22:P29)</f>
        <v>0</v>
      </c>
      <c r="Q30" s="37">
        <f>SUM(Q22:Q29)</f>
        <v>30</v>
      </c>
      <c r="R30" s="36"/>
      <c r="S30" s="36"/>
      <c r="T30" s="36"/>
      <c r="U30" s="121"/>
      <c r="V30" s="121"/>
    </row>
    <row r="31" spans="1:22" s="34" customFormat="1" ht="24" x14ac:dyDescent="0.25">
      <c r="A31" s="122"/>
      <c r="B31" s="31">
        <v>3</v>
      </c>
      <c r="C31" s="92" t="s">
        <v>332</v>
      </c>
      <c r="D31" s="92" t="s">
        <v>117</v>
      </c>
      <c r="E31" s="114" t="s">
        <v>224</v>
      </c>
      <c r="F31" s="92" t="s">
        <v>292</v>
      </c>
      <c r="G31" s="32" t="s">
        <v>140</v>
      </c>
      <c r="H31" s="30">
        <v>3</v>
      </c>
      <c r="I31" s="33">
        <v>0</v>
      </c>
      <c r="J31" s="33">
        <v>2</v>
      </c>
      <c r="K31" s="31">
        <f t="shared" ref="K31:M36" si="5">H31*13</f>
        <v>39</v>
      </c>
      <c r="L31" s="31">
        <f t="shared" si="5"/>
        <v>0</v>
      </c>
      <c r="M31" s="31">
        <f t="shared" si="5"/>
        <v>26</v>
      </c>
      <c r="N31" s="30">
        <v>0</v>
      </c>
      <c r="O31" s="31">
        <v>0</v>
      </c>
      <c r="P31" s="31">
        <v>0</v>
      </c>
      <c r="Q31" s="30">
        <v>6</v>
      </c>
      <c r="R31" s="33" t="s">
        <v>79</v>
      </c>
      <c r="S31" s="63" t="s">
        <v>80</v>
      </c>
      <c r="T31" s="33" t="s">
        <v>283</v>
      </c>
      <c r="U31" s="92" t="s">
        <v>198</v>
      </c>
      <c r="V31" s="122"/>
    </row>
    <row r="32" spans="1:22" s="34" customFormat="1" ht="24" x14ac:dyDescent="0.25">
      <c r="A32" s="122"/>
      <c r="B32" s="31">
        <v>3</v>
      </c>
      <c r="C32" s="92" t="s">
        <v>333</v>
      </c>
      <c r="D32" s="92" t="s">
        <v>41</v>
      </c>
      <c r="E32" s="107" t="s">
        <v>207</v>
      </c>
      <c r="F32" s="92" t="s">
        <v>293</v>
      </c>
      <c r="G32" s="32" t="s">
        <v>138</v>
      </c>
      <c r="H32" s="30">
        <v>2</v>
      </c>
      <c r="I32" s="33">
        <v>0</v>
      </c>
      <c r="J32" s="33">
        <v>1</v>
      </c>
      <c r="K32" s="33">
        <f t="shared" si="5"/>
        <v>26</v>
      </c>
      <c r="L32" s="33">
        <f t="shared" si="5"/>
        <v>0</v>
      </c>
      <c r="M32" s="33">
        <f t="shared" si="5"/>
        <v>13</v>
      </c>
      <c r="N32" s="30">
        <v>0</v>
      </c>
      <c r="O32" s="31">
        <v>0</v>
      </c>
      <c r="P32" s="31">
        <v>0</v>
      </c>
      <c r="Q32" s="30">
        <v>4</v>
      </c>
      <c r="R32" s="33" t="s">
        <v>79</v>
      </c>
      <c r="S32" s="63" t="s">
        <v>80</v>
      </c>
      <c r="T32" s="33" t="s">
        <v>283</v>
      </c>
      <c r="U32" s="92" t="s">
        <v>198</v>
      </c>
      <c r="V32" s="122"/>
    </row>
    <row r="33" spans="1:22" s="34" customFormat="1" ht="24" x14ac:dyDescent="0.25">
      <c r="A33" s="122"/>
      <c r="B33" s="31">
        <v>3</v>
      </c>
      <c r="C33" s="92" t="s">
        <v>334</v>
      </c>
      <c r="D33" s="92" t="s">
        <v>40</v>
      </c>
      <c r="E33" s="107" t="s">
        <v>238</v>
      </c>
      <c r="F33" s="92" t="s">
        <v>288</v>
      </c>
      <c r="G33" s="32" t="s">
        <v>137</v>
      </c>
      <c r="H33" s="30">
        <v>1</v>
      </c>
      <c r="I33" s="33">
        <v>1</v>
      </c>
      <c r="J33" s="33">
        <v>1</v>
      </c>
      <c r="K33" s="33">
        <f t="shared" si="5"/>
        <v>13</v>
      </c>
      <c r="L33" s="33">
        <f t="shared" si="5"/>
        <v>13</v>
      </c>
      <c r="M33" s="33">
        <f t="shared" si="5"/>
        <v>13</v>
      </c>
      <c r="N33" s="30">
        <v>0</v>
      </c>
      <c r="O33" s="31">
        <v>0</v>
      </c>
      <c r="P33" s="31">
        <v>0</v>
      </c>
      <c r="Q33" s="30">
        <v>4</v>
      </c>
      <c r="R33" s="30" t="s">
        <v>81</v>
      </c>
      <c r="S33" s="63" t="s">
        <v>80</v>
      </c>
      <c r="T33" s="33" t="s">
        <v>283</v>
      </c>
      <c r="U33" s="92" t="s">
        <v>198</v>
      </c>
      <c r="V33" s="122"/>
    </row>
    <row r="34" spans="1:22" s="34" customFormat="1" ht="30.6" customHeight="1" x14ac:dyDescent="0.25">
      <c r="A34" s="122"/>
      <c r="B34" s="31">
        <v>3</v>
      </c>
      <c r="C34" s="92" t="s">
        <v>335</v>
      </c>
      <c r="D34" s="92" t="s">
        <v>176</v>
      </c>
      <c r="E34" s="38" t="s">
        <v>214</v>
      </c>
      <c r="F34" s="92" t="s">
        <v>166</v>
      </c>
      <c r="G34" s="32" t="s">
        <v>134</v>
      </c>
      <c r="H34" s="30">
        <v>3</v>
      </c>
      <c r="I34" s="33">
        <v>2</v>
      </c>
      <c r="J34" s="33">
        <v>0</v>
      </c>
      <c r="K34" s="31">
        <f t="shared" si="5"/>
        <v>39</v>
      </c>
      <c r="L34" s="31">
        <f t="shared" si="5"/>
        <v>26</v>
      </c>
      <c r="M34" s="31">
        <f t="shared" si="5"/>
        <v>0</v>
      </c>
      <c r="N34" s="30">
        <v>0</v>
      </c>
      <c r="O34" s="31">
        <v>0</v>
      </c>
      <c r="P34" s="31">
        <v>0</v>
      </c>
      <c r="Q34" s="30">
        <v>6</v>
      </c>
      <c r="R34" s="33" t="s">
        <v>79</v>
      </c>
      <c r="S34" s="63" t="s">
        <v>80</v>
      </c>
      <c r="T34" s="33" t="s">
        <v>283</v>
      </c>
      <c r="U34" s="38" t="s">
        <v>218</v>
      </c>
      <c r="V34" s="122"/>
    </row>
    <row r="35" spans="1:22" s="34" customFormat="1" ht="24" x14ac:dyDescent="0.25">
      <c r="A35" s="122"/>
      <c r="B35" s="31">
        <v>3</v>
      </c>
      <c r="C35" s="92" t="s">
        <v>336</v>
      </c>
      <c r="D35" s="92" t="s">
        <v>39</v>
      </c>
      <c r="E35" s="38" t="s">
        <v>219</v>
      </c>
      <c r="F35" s="92" t="s">
        <v>172</v>
      </c>
      <c r="G35" s="32" t="s">
        <v>130</v>
      </c>
      <c r="H35" s="30">
        <v>3</v>
      </c>
      <c r="I35" s="33">
        <v>2</v>
      </c>
      <c r="J35" s="33">
        <v>0</v>
      </c>
      <c r="K35" s="33">
        <f t="shared" si="5"/>
        <v>39</v>
      </c>
      <c r="L35" s="33">
        <f t="shared" si="5"/>
        <v>26</v>
      </c>
      <c r="M35" s="33">
        <f t="shared" si="5"/>
        <v>0</v>
      </c>
      <c r="N35" s="30">
        <v>0</v>
      </c>
      <c r="O35" s="31">
        <v>0</v>
      </c>
      <c r="P35" s="31">
        <v>0</v>
      </c>
      <c r="Q35" s="30">
        <v>6</v>
      </c>
      <c r="R35" s="30" t="s">
        <v>81</v>
      </c>
      <c r="S35" s="63" t="s">
        <v>80</v>
      </c>
      <c r="T35" s="33" t="s">
        <v>283</v>
      </c>
      <c r="U35" s="38" t="s">
        <v>181</v>
      </c>
      <c r="V35" s="122"/>
    </row>
    <row r="36" spans="1:22" s="34" customFormat="1" ht="24" x14ac:dyDescent="0.25">
      <c r="A36" s="122"/>
      <c r="B36" s="31">
        <v>3</v>
      </c>
      <c r="C36" s="92" t="s">
        <v>340</v>
      </c>
      <c r="D36" s="92" t="s">
        <v>163</v>
      </c>
      <c r="E36" s="92" t="s">
        <v>213</v>
      </c>
      <c r="F36" s="92" t="s">
        <v>164</v>
      </c>
      <c r="G36" s="92" t="s">
        <v>165</v>
      </c>
      <c r="H36" s="30">
        <v>2</v>
      </c>
      <c r="I36" s="33">
        <v>0</v>
      </c>
      <c r="J36" s="92">
        <v>0</v>
      </c>
      <c r="K36" s="30">
        <f t="shared" si="5"/>
        <v>26</v>
      </c>
      <c r="L36" s="30">
        <f t="shared" si="5"/>
        <v>0</v>
      </c>
      <c r="M36" s="30">
        <f t="shared" si="5"/>
        <v>0</v>
      </c>
      <c r="N36" s="30">
        <v>0</v>
      </c>
      <c r="O36" s="30">
        <v>0</v>
      </c>
      <c r="P36" s="31">
        <v>0</v>
      </c>
      <c r="Q36" s="30">
        <v>4</v>
      </c>
      <c r="R36" s="30" t="s">
        <v>79</v>
      </c>
      <c r="S36" s="63" t="s">
        <v>80</v>
      </c>
      <c r="T36" s="33" t="s">
        <v>283</v>
      </c>
      <c r="U36" s="38" t="s">
        <v>218</v>
      </c>
      <c r="V36" s="122"/>
    </row>
    <row r="37" spans="1:22" s="34" customFormat="1" x14ac:dyDescent="0.25">
      <c r="A37" s="198" t="s">
        <v>85</v>
      </c>
      <c r="B37" s="199"/>
      <c r="C37" s="199"/>
      <c r="D37" s="199"/>
      <c r="E37" s="199"/>
      <c r="F37" s="199"/>
      <c r="G37" s="200"/>
      <c r="H37" s="37">
        <f t="shared" ref="H37:Q37" si="6">SUM(H31:H36)</f>
        <v>14</v>
      </c>
      <c r="I37" s="37">
        <f t="shared" si="6"/>
        <v>5</v>
      </c>
      <c r="J37" s="37">
        <f t="shared" si="6"/>
        <v>4</v>
      </c>
      <c r="K37" s="37">
        <f t="shared" si="6"/>
        <v>182</v>
      </c>
      <c r="L37" s="37">
        <f t="shared" si="6"/>
        <v>65</v>
      </c>
      <c r="M37" s="37">
        <f t="shared" si="6"/>
        <v>52</v>
      </c>
      <c r="N37" s="37">
        <f t="shared" si="6"/>
        <v>0</v>
      </c>
      <c r="O37" s="37">
        <f t="shared" si="6"/>
        <v>0</v>
      </c>
      <c r="P37" s="37">
        <f t="shared" si="6"/>
        <v>0</v>
      </c>
      <c r="Q37" s="37">
        <f t="shared" si="6"/>
        <v>30</v>
      </c>
      <c r="R37" s="36"/>
      <c r="S37" s="36"/>
      <c r="T37" s="36"/>
      <c r="U37" s="121"/>
      <c r="V37" s="121"/>
    </row>
    <row r="38" spans="1:22" s="34" customFormat="1" ht="24" x14ac:dyDescent="0.25">
      <c r="A38" s="122"/>
      <c r="B38" s="31">
        <v>4</v>
      </c>
      <c r="C38" s="92" t="s">
        <v>344</v>
      </c>
      <c r="D38" s="92" t="s">
        <v>199</v>
      </c>
      <c r="E38" s="92" t="s">
        <v>200</v>
      </c>
      <c r="F38" s="92" t="s">
        <v>296</v>
      </c>
      <c r="G38" s="32" t="s">
        <v>141</v>
      </c>
      <c r="H38" s="30">
        <v>2</v>
      </c>
      <c r="I38" s="33">
        <v>0</v>
      </c>
      <c r="J38" s="33">
        <v>1</v>
      </c>
      <c r="K38" s="31">
        <f t="shared" ref="K38:L42" si="7">H38*13</f>
        <v>26</v>
      </c>
      <c r="L38" s="31">
        <f t="shared" si="7"/>
        <v>0</v>
      </c>
      <c r="M38" s="31">
        <v>0</v>
      </c>
      <c r="N38" s="31">
        <v>0</v>
      </c>
      <c r="O38" s="31">
        <v>0</v>
      </c>
      <c r="P38" s="31">
        <v>0</v>
      </c>
      <c r="Q38" s="30">
        <v>4</v>
      </c>
      <c r="R38" s="33" t="s">
        <v>79</v>
      </c>
      <c r="S38" s="63" t="s">
        <v>80</v>
      </c>
      <c r="T38" s="33" t="s">
        <v>283</v>
      </c>
      <c r="U38" s="38" t="s">
        <v>217</v>
      </c>
      <c r="V38" s="122"/>
    </row>
    <row r="39" spans="1:22" s="34" customFormat="1" ht="24" x14ac:dyDescent="0.25">
      <c r="A39" s="122"/>
      <c r="B39" s="31">
        <v>4</v>
      </c>
      <c r="C39" s="92" t="s">
        <v>345</v>
      </c>
      <c r="D39" s="92" t="s">
        <v>118</v>
      </c>
      <c r="E39" s="107" t="s">
        <v>203</v>
      </c>
      <c r="F39" s="92" t="s">
        <v>295</v>
      </c>
      <c r="G39" s="32" t="s">
        <v>147</v>
      </c>
      <c r="H39" s="30">
        <v>2</v>
      </c>
      <c r="I39" s="33">
        <v>2</v>
      </c>
      <c r="J39" s="33">
        <v>1</v>
      </c>
      <c r="K39" s="31">
        <f t="shared" si="7"/>
        <v>26</v>
      </c>
      <c r="L39" s="31">
        <f t="shared" si="7"/>
        <v>26</v>
      </c>
      <c r="M39" s="31">
        <v>0</v>
      </c>
      <c r="N39" s="31">
        <v>0</v>
      </c>
      <c r="O39" s="31">
        <v>0</v>
      </c>
      <c r="P39" s="31">
        <v>0</v>
      </c>
      <c r="Q39" s="30">
        <v>6</v>
      </c>
      <c r="R39" s="33" t="s">
        <v>79</v>
      </c>
      <c r="S39" s="63" t="s">
        <v>80</v>
      </c>
      <c r="T39" s="33" t="s">
        <v>283</v>
      </c>
      <c r="U39" s="92" t="s">
        <v>198</v>
      </c>
      <c r="V39" s="122"/>
    </row>
    <row r="40" spans="1:22" s="34" customFormat="1" ht="24" x14ac:dyDescent="0.25">
      <c r="A40" s="122"/>
      <c r="B40" s="31">
        <v>4</v>
      </c>
      <c r="C40" s="92" t="s">
        <v>346</v>
      </c>
      <c r="D40" s="92" t="s">
        <v>191</v>
      </c>
      <c r="E40" s="38" t="s">
        <v>220</v>
      </c>
      <c r="F40" s="92" t="s">
        <v>172</v>
      </c>
      <c r="G40" s="32" t="s">
        <v>130</v>
      </c>
      <c r="H40" s="30">
        <v>2</v>
      </c>
      <c r="I40" s="33">
        <v>2</v>
      </c>
      <c r="J40" s="33">
        <v>0</v>
      </c>
      <c r="K40" s="31">
        <f t="shared" si="7"/>
        <v>26</v>
      </c>
      <c r="L40" s="31">
        <f t="shared" si="7"/>
        <v>26</v>
      </c>
      <c r="M40" s="31">
        <v>0</v>
      </c>
      <c r="N40" s="31">
        <v>0</v>
      </c>
      <c r="O40" s="31">
        <v>0</v>
      </c>
      <c r="P40" s="31">
        <v>0</v>
      </c>
      <c r="Q40" s="30">
        <v>5</v>
      </c>
      <c r="R40" s="30" t="s">
        <v>81</v>
      </c>
      <c r="S40" s="63" t="s">
        <v>80</v>
      </c>
      <c r="T40" s="33" t="s">
        <v>283</v>
      </c>
      <c r="U40" s="38" t="s">
        <v>218</v>
      </c>
      <c r="V40" s="122"/>
    </row>
    <row r="41" spans="1:22" s="34" customFormat="1" ht="48" x14ac:dyDescent="0.25">
      <c r="A41" s="122"/>
      <c r="B41" s="31">
        <v>4</v>
      </c>
      <c r="C41" s="34" t="s">
        <v>347</v>
      </c>
      <c r="D41" s="92" t="s">
        <v>119</v>
      </c>
      <c r="E41" s="38" t="s">
        <v>391</v>
      </c>
      <c r="F41" s="92" t="s">
        <v>289</v>
      </c>
      <c r="G41" s="92" t="s">
        <v>144</v>
      </c>
      <c r="H41" s="30">
        <v>3</v>
      </c>
      <c r="I41" s="33">
        <v>2</v>
      </c>
      <c r="J41" s="33">
        <v>0</v>
      </c>
      <c r="K41" s="31">
        <f t="shared" si="7"/>
        <v>39</v>
      </c>
      <c r="L41" s="31">
        <f t="shared" si="7"/>
        <v>26</v>
      </c>
      <c r="M41" s="31">
        <v>0</v>
      </c>
      <c r="N41" s="31">
        <v>0</v>
      </c>
      <c r="O41" s="31">
        <v>0</v>
      </c>
      <c r="P41" s="31">
        <v>0</v>
      </c>
      <c r="Q41" s="31">
        <v>6</v>
      </c>
      <c r="R41" s="33" t="s">
        <v>79</v>
      </c>
      <c r="S41" s="63" t="s">
        <v>80</v>
      </c>
      <c r="T41" s="33" t="s">
        <v>283</v>
      </c>
      <c r="U41" s="104" t="s">
        <v>218</v>
      </c>
      <c r="V41" s="122"/>
    </row>
    <row r="42" spans="1:22" s="34" customFormat="1" ht="24" x14ac:dyDescent="0.25">
      <c r="A42" s="122"/>
      <c r="B42" s="31">
        <v>4</v>
      </c>
      <c r="C42" s="92" t="s">
        <v>348</v>
      </c>
      <c r="D42" s="92" t="s">
        <v>190</v>
      </c>
      <c r="E42" s="38" t="s">
        <v>215</v>
      </c>
      <c r="F42" s="92" t="s">
        <v>167</v>
      </c>
      <c r="G42" s="92" t="s">
        <v>168</v>
      </c>
      <c r="H42" s="30">
        <v>2</v>
      </c>
      <c r="I42" s="33">
        <v>2</v>
      </c>
      <c r="J42" s="33">
        <v>0</v>
      </c>
      <c r="K42" s="31">
        <f t="shared" si="7"/>
        <v>26</v>
      </c>
      <c r="L42" s="31">
        <f t="shared" si="7"/>
        <v>26</v>
      </c>
      <c r="M42" s="31">
        <v>0</v>
      </c>
      <c r="N42" s="31">
        <v>0</v>
      </c>
      <c r="O42" s="31">
        <v>0</v>
      </c>
      <c r="P42" s="31">
        <v>0</v>
      </c>
      <c r="Q42" s="30">
        <v>5</v>
      </c>
      <c r="R42" s="33" t="s">
        <v>79</v>
      </c>
      <c r="S42" s="63" t="s">
        <v>80</v>
      </c>
      <c r="T42" s="33" t="s">
        <v>283</v>
      </c>
      <c r="U42" s="38" t="s">
        <v>181</v>
      </c>
      <c r="V42" s="122"/>
    </row>
    <row r="43" spans="1:22" s="34" customFormat="1" ht="24" x14ac:dyDescent="0.25">
      <c r="A43" s="122"/>
      <c r="B43" s="31">
        <v>4</v>
      </c>
      <c r="C43" s="92" t="s">
        <v>349</v>
      </c>
      <c r="D43" s="92" t="s">
        <v>306</v>
      </c>
      <c r="E43" s="38" t="s">
        <v>211</v>
      </c>
      <c r="F43" s="92" t="s">
        <v>290</v>
      </c>
      <c r="G43" s="38" t="s">
        <v>135</v>
      </c>
      <c r="H43" s="30">
        <v>0</v>
      </c>
      <c r="I43" s="33">
        <v>0</v>
      </c>
      <c r="J43" s="33">
        <v>0</v>
      </c>
      <c r="K43" s="31">
        <v>0</v>
      </c>
      <c r="L43" s="31">
        <v>0</v>
      </c>
      <c r="M43" s="31">
        <v>0</v>
      </c>
      <c r="N43" s="30">
        <v>80</v>
      </c>
      <c r="O43" s="30">
        <v>10</v>
      </c>
      <c r="P43" s="30">
        <v>0</v>
      </c>
      <c r="Q43" s="30">
        <v>0</v>
      </c>
      <c r="R43" s="30" t="s">
        <v>82</v>
      </c>
      <c r="S43" s="63" t="s">
        <v>80</v>
      </c>
      <c r="T43" s="33" t="s">
        <v>280</v>
      </c>
      <c r="U43" s="38" t="s">
        <v>218</v>
      </c>
      <c r="V43" s="122"/>
    </row>
    <row r="44" spans="1:22" s="34" customFormat="1" ht="24" x14ac:dyDescent="0.25">
      <c r="A44" s="122"/>
      <c r="B44" s="31">
        <v>4</v>
      </c>
      <c r="C44" s="92" t="s">
        <v>323</v>
      </c>
      <c r="D44" s="92" t="s">
        <v>324</v>
      </c>
      <c r="E44" s="92" t="s">
        <v>404</v>
      </c>
      <c r="F44" s="92"/>
      <c r="G44" s="32"/>
      <c r="H44" s="30">
        <v>2</v>
      </c>
      <c r="I44" s="33">
        <v>1</v>
      </c>
      <c r="J44" s="33">
        <v>0</v>
      </c>
      <c r="K44" s="31">
        <f t="shared" ref="K44:L44" si="8">H44*13</f>
        <v>26</v>
      </c>
      <c r="L44" s="31">
        <f t="shared" si="8"/>
        <v>13</v>
      </c>
      <c r="M44" s="31">
        <v>0</v>
      </c>
      <c r="N44" s="31">
        <v>0</v>
      </c>
      <c r="O44" s="31">
        <v>0</v>
      </c>
      <c r="P44" s="31">
        <v>0</v>
      </c>
      <c r="Q44" s="30">
        <v>4</v>
      </c>
      <c r="R44" s="30"/>
      <c r="S44" s="63" t="s">
        <v>84</v>
      </c>
      <c r="T44" s="33" t="s">
        <v>283</v>
      </c>
      <c r="U44" s="92"/>
      <c r="V44" s="122"/>
    </row>
    <row r="45" spans="1:22" s="34" customFormat="1" x14ac:dyDescent="0.25">
      <c r="A45" s="198" t="s">
        <v>85</v>
      </c>
      <c r="B45" s="199"/>
      <c r="C45" s="199"/>
      <c r="D45" s="199"/>
      <c r="E45" s="199"/>
      <c r="F45" s="199"/>
      <c r="G45" s="200"/>
      <c r="H45" s="37">
        <f t="shared" ref="H45:Q45" si="9">SUM(H38:H44)</f>
        <v>13</v>
      </c>
      <c r="I45" s="37">
        <f t="shared" si="9"/>
        <v>9</v>
      </c>
      <c r="J45" s="37">
        <f t="shared" si="9"/>
        <v>2</v>
      </c>
      <c r="K45" s="37">
        <f t="shared" si="9"/>
        <v>169</v>
      </c>
      <c r="L45" s="37">
        <f t="shared" si="9"/>
        <v>117</v>
      </c>
      <c r="M45" s="37">
        <f t="shared" si="9"/>
        <v>0</v>
      </c>
      <c r="N45" s="37">
        <f t="shared" si="9"/>
        <v>80</v>
      </c>
      <c r="O45" s="37">
        <f t="shared" si="9"/>
        <v>10</v>
      </c>
      <c r="P45" s="37">
        <f t="shared" si="9"/>
        <v>0</v>
      </c>
      <c r="Q45" s="37">
        <f t="shared" si="9"/>
        <v>30</v>
      </c>
      <c r="R45" s="36"/>
      <c r="S45" s="36"/>
      <c r="T45" s="36"/>
      <c r="U45" s="121"/>
      <c r="V45" s="121"/>
    </row>
    <row r="46" spans="1:22" s="34" customFormat="1" ht="36" x14ac:dyDescent="0.25">
      <c r="A46" s="122"/>
      <c r="B46" s="31">
        <v>5</v>
      </c>
      <c r="C46" s="92" t="s">
        <v>352</v>
      </c>
      <c r="D46" s="92" t="s">
        <v>271</v>
      </c>
      <c r="E46" s="38" t="s">
        <v>392</v>
      </c>
      <c r="F46" s="92" t="s">
        <v>297</v>
      </c>
      <c r="G46" s="92" t="s">
        <v>272</v>
      </c>
      <c r="H46" s="30">
        <v>1</v>
      </c>
      <c r="I46" s="33">
        <v>2</v>
      </c>
      <c r="J46" s="33">
        <v>0</v>
      </c>
      <c r="K46" s="33">
        <f t="shared" ref="K46:M49" si="10">H46*13</f>
        <v>13</v>
      </c>
      <c r="L46" s="33">
        <f t="shared" si="10"/>
        <v>26</v>
      </c>
      <c r="M46" s="33">
        <f t="shared" si="10"/>
        <v>0</v>
      </c>
      <c r="N46" s="31">
        <v>0</v>
      </c>
      <c r="O46" s="31">
        <v>0</v>
      </c>
      <c r="P46" s="31">
        <v>0</v>
      </c>
      <c r="Q46" s="30">
        <v>5</v>
      </c>
      <c r="R46" s="30" t="s">
        <v>81</v>
      </c>
      <c r="S46" s="63" t="s">
        <v>80</v>
      </c>
      <c r="T46" s="33" t="s">
        <v>283</v>
      </c>
      <c r="U46" s="100" t="s">
        <v>206</v>
      </c>
      <c r="V46" s="122"/>
    </row>
    <row r="47" spans="1:22" s="34" customFormat="1" ht="24" x14ac:dyDescent="0.25">
      <c r="A47" s="122"/>
      <c r="B47" s="31">
        <v>5</v>
      </c>
      <c r="C47" s="92" t="s">
        <v>393</v>
      </c>
      <c r="D47" s="92" t="s">
        <v>175</v>
      </c>
      <c r="E47" s="115" t="s">
        <v>189</v>
      </c>
      <c r="F47" s="92" t="s">
        <v>170</v>
      </c>
      <c r="G47" s="92" t="s">
        <v>171</v>
      </c>
      <c r="H47" s="30">
        <v>3</v>
      </c>
      <c r="I47" s="33">
        <v>0</v>
      </c>
      <c r="J47" s="33">
        <v>0</v>
      </c>
      <c r="K47" s="33">
        <f t="shared" si="10"/>
        <v>39</v>
      </c>
      <c r="L47" s="33">
        <f t="shared" si="10"/>
        <v>0</v>
      </c>
      <c r="M47" s="33">
        <f t="shared" si="10"/>
        <v>0</v>
      </c>
      <c r="N47" s="31">
        <v>0</v>
      </c>
      <c r="O47" s="31">
        <v>0</v>
      </c>
      <c r="P47" s="31">
        <v>0</v>
      </c>
      <c r="Q47" s="30">
        <v>4</v>
      </c>
      <c r="R47" s="30" t="s">
        <v>79</v>
      </c>
      <c r="S47" s="63" t="s">
        <v>80</v>
      </c>
      <c r="T47" s="33" t="s">
        <v>283</v>
      </c>
      <c r="U47" s="38" t="s">
        <v>218</v>
      </c>
      <c r="V47" s="122"/>
    </row>
    <row r="48" spans="1:22" s="34" customFormat="1" ht="24" x14ac:dyDescent="0.25">
      <c r="A48" s="122"/>
      <c r="B48" s="31">
        <v>5</v>
      </c>
      <c r="C48" s="92" t="s">
        <v>353</v>
      </c>
      <c r="D48" s="92" t="s">
        <v>42</v>
      </c>
      <c r="E48" s="38" t="s">
        <v>239</v>
      </c>
      <c r="F48" s="92" t="s">
        <v>291</v>
      </c>
      <c r="G48" s="32" t="s">
        <v>142</v>
      </c>
      <c r="H48" s="30">
        <v>3</v>
      </c>
      <c r="I48" s="33">
        <v>0</v>
      </c>
      <c r="J48" s="33">
        <v>2</v>
      </c>
      <c r="K48" s="31">
        <f t="shared" si="10"/>
        <v>39</v>
      </c>
      <c r="L48" s="31">
        <f t="shared" si="10"/>
        <v>0</v>
      </c>
      <c r="M48" s="31">
        <f t="shared" si="10"/>
        <v>26</v>
      </c>
      <c r="N48" s="31">
        <v>0</v>
      </c>
      <c r="O48" s="31">
        <v>0</v>
      </c>
      <c r="P48" s="31">
        <v>0</v>
      </c>
      <c r="Q48" s="30">
        <v>5</v>
      </c>
      <c r="R48" s="30" t="s">
        <v>79</v>
      </c>
      <c r="S48" s="63" t="s">
        <v>80</v>
      </c>
      <c r="T48" s="33" t="s">
        <v>283</v>
      </c>
      <c r="U48" s="92"/>
      <c r="V48" s="122"/>
    </row>
    <row r="49" spans="1:22" s="34" customFormat="1" ht="24" x14ac:dyDescent="0.25">
      <c r="A49" s="122"/>
      <c r="B49" s="31">
        <v>5</v>
      </c>
      <c r="C49" s="92" t="s">
        <v>354</v>
      </c>
      <c r="D49" s="92" t="s">
        <v>178</v>
      </c>
      <c r="E49" s="92" t="s">
        <v>212</v>
      </c>
      <c r="F49" s="92" t="s">
        <v>196</v>
      </c>
      <c r="G49" s="92" t="s">
        <v>197</v>
      </c>
      <c r="H49" s="30">
        <v>2</v>
      </c>
      <c r="I49" s="33">
        <v>2</v>
      </c>
      <c r="J49" s="33">
        <v>0</v>
      </c>
      <c r="K49" s="31">
        <f t="shared" si="10"/>
        <v>26</v>
      </c>
      <c r="L49" s="31">
        <f t="shared" si="10"/>
        <v>26</v>
      </c>
      <c r="M49" s="31">
        <f t="shared" si="10"/>
        <v>0</v>
      </c>
      <c r="N49" s="31">
        <v>0</v>
      </c>
      <c r="O49" s="31">
        <v>0</v>
      </c>
      <c r="P49" s="31">
        <v>0</v>
      </c>
      <c r="Q49" s="30">
        <v>5</v>
      </c>
      <c r="R49" s="30" t="s">
        <v>79</v>
      </c>
      <c r="S49" s="63" t="s">
        <v>80</v>
      </c>
      <c r="T49" s="33" t="s">
        <v>283</v>
      </c>
      <c r="U49" s="38" t="s">
        <v>217</v>
      </c>
      <c r="V49" s="122"/>
    </row>
    <row r="50" spans="1:22" s="34" customFormat="1" ht="36" x14ac:dyDescent="0.25">
      <c r="A50" s="122"/>
      <c r="B50" s="31">
        <v>5</v>
      </c>
      <c r="C50" s="83" t="s">
        <v>350</v>
      </c>
      <c r="D50" s="140" t="s">
        <v>473</v>
      </c>
      <c r="E50" s="105" t="s">
        <v>403</v>
      </c>
      <c r="F50" s="92"/>
      <c r="G50" s="32"/>
      <c r="H50" s="30">
        <v>2</v>
      </c>
      <c r="I50" s="33">
        <v>2</v>
      </c>
      <c r="J50" s="33">
        <v>0</v>
      </c>
      <c r="K50" s="33">
        <f t="shared" ref="K50:K51" si="11">H50*13</f>
        <v>26</v>
      </c>
      <c r="L50" s="33">
        <f t="shared" ref="L50:M51" si="12">I50*13</f>
        <v>26</v>
      </c>
      <c r="M50" s="33">
        <f t="shared" si="12"/>
        <v>0</v>
      </c>
      <c r="N50" s="31">
        <v>0</v>
      </c>
      <c r="O50" s="31">
        <v>0</v>
      </c>
      <c r="P50" s="31">
        <v>0</v>
      </c>
      <c r="Q50" s="30">
        <v>5</v>
      </c>
      <c r="R50" s="30"/>
      <c r="S50" s="30" t="s">
        <v>88</v>
      </c>
      <c r="T50" s="33" t="s">
        <v>283</v>
      </c>
      <c r="U50" s="122"/>
      <c r="V50" s="122"/>
    </row>
    <row r="51" spans="1:22" s="86" customFormat="1" ht="36" x14ac:dyDescent="0.25">
      <c r="A51" s="81"/>
      <c r="B51" s="82">
        <v>5</v>
      </c>
      <c r="C51" s="83" t="s">
        <v>350</v>
      </c>
      <c r="D51" s="140" t="s">
        <v>473</v>
      </c>
      <c r="E51" s="105" t="s">
        <v>403</v>
      </c>
      <c r="F51" s="83"/>
      <c r="G51" s="84"/>
      <c r="H51" s="79">
        <v>3</v>
      </c>
      <c r="I51" s="85">
        <v>2</v>
      </c>
      <c r="J51" s="85">
        <v>0</v>
      </c>
      <c r="K51" s="33">
        <f t="shared" si="11"/>
        <v>39</v>
      </c>
      <c r="L51" s="33">
        <f t="shared" si="12"/>
        <v>26</v>
      </c>
      <c r="M51" s="33">
        <f t="shared" si="12"/>
        <v>0</v>
      </c>
      <c r="N51" s="82">
        <v>0</v>
      </c>
      <c r="O51" s="82">
        <v>0</v>
      </c>
      <c r="P51" s="82">
        <v>0</v>
      </c>
      <c r="Q51" s="87">
        <v>6</v>
      </c>
      <c r="R51" s="79"/>
      <c r="S51" s="30" t="s">
        <v>88</v>
      </c>
      <c r="T51" s="33" t="s">
        <v>283</v>
      </c>
      <c r="U51" s="83"/>
      <c r="V51" s="122"/>
    </row>
    <row r="52" spans="1:22" s="34" customFormat="1" x14ac:dyDescent="0.25">
      <c r="A52" s="198" t="s">
        <v>85</v>
      </c>
      <c r="B52" s="199"/>
      <c r="C52" s="199"/>
      <c r="D52" s="199"/>
      <c r="E52" s="199"/>
      <c r="F52" s="199"/>
      <c r="G52" s="200"/>
      <c r="H52" s="37">
        <f t="shared" ref="H52:Q52" si="13">SUM(H46:H51)</f>
        <v>14</v>
      </c>
      <c r="I52" s="37">
        <f t="shared" si="13"/>
        <v>8</v>
      </c>
      <c r="J52" s="37">
        <f t="shared" si="13"/>
        <v>2</v>
      </c>
      <c r="K52" s="37">
        <f t="shared" si="13"/>
        <v>182</v>
      </c>
      <c r="L52" s="37">
        <f t="shared" si="13"/>
        <v>104</v>
      </c>
      <c r="M52" s="37">
        <f t="shared" si="13"/>
        <v>26</v>
      </c>
      <c r="N52" s="37">
        <f t="shared" si="13"/>
        <v>0</v>
      </c>
      <c r="O52" s="37">
        <f t="shared" si="13"/>
        <v>0</v>
      </c>
      <c r="P52" s="37">
        <f t="shared" si="13"/>
        <v>0</v>
      </c>
      <c r="Q52" s="37">
        <f t="shared" si="13"/>
        <v>30</v>
      </c>
      <c r="R52" s="36"/>
      <c r="S52" s="36"/>
      <c r="T52" s="36"/>
      <c r="U52" s="121"/>
      <c r="V52" s="121"/>
    </row>
    <row r="53" spans="1:22" s="34" customFormat="1" ht="24" x14ac:dyDescent="0.25">
      <c r="A53" s="122"/>
      <c r="B53" s="31">
        <v>6</v>
      </c>
      <c r="C53" s="92" t="s">
        <v>355</v>
      </c>
      <c r="D53" s="38" t="s">
        <v>201</v>
      </c>
      <c r="E53" s="38" t="s">
        <v>202</v>
      </c>
      <c r="F53" s="92" t="s">
        <v>173</v>
      </c>
      <c r="G53" s="32" t="s">
        <v>131</v>
      </c>
      <c r="H53" s="30">
        <v>2</v>
      </c>
      <c r="I53" s="31">
        <v>0</v>
      </c>
      <c r="J53" s="31">
        <v>1</v>
      </c>
      <c r="K53" s="31">
        <f t="shared" ref="K53:M58" si="14">H53*13</f>
        <v>26</v>
      </c>
      <c r="L53" s="31">
        <f t="shared" si="14"/>
        <v>0</v>
      </c>
      <c r="M53" s="31">
        <f t="shared" si="14"/>
        <v>13</v>
      </c>
      <c r="N53" s="31">
        <v>0</v>
      </c>
      <c r="O53" s="31">
        <v>0</v>
      </c>
      <c r="P53" s="31">
        <v>0</v>
      </c>
      <c r="Q53" s="30">
        <v>4</v>
      </c>
      <c r="R53" s="30" t="s">
        <v>79</v>
      </c>
      <c r="S53" s="63" t="s">
        <v>80</v>
      </c>
      <c r="T53" s="33" t="s">
        <v>283</v>
      </c>
      <c r="U53" s="92" t="s">
        <v>198</v>
      </c>
      <c r="V53" s="122"/>
    </row>
    <row r="54" spans="1:22" s="34" customFormat="1" ht="36" customHeight="1" x14ac:dyDescent="0.25">
      <c r="A54" s="122"/>
      <c r="B54" s="31">
        <v>6</v>
      </c>
      <c r="C54" s="92" t="s">
        <v>356</v>
      </c>
      <c r="D54" s="92" t="s">
        <v>357</v>
      </c>
      <c r="E54" s="38" t="s">
        <v>402</v>
      </c>
      <c r="F54" s="92" t="s">
        <v>172</v>
      </c>
      <c r="G54" s="32" t="s">
        <v>130</v>
      </c>
      <c r="H54" s="30">
        <v>0</v>
      </c>
      <c r="I54" s="31">
        <v>0</v>
      </c>
      <c r="J54" s="31"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v>240</v>
      </c>
      <c r="O54" s="31">
        <v>30</v>
      </c>
      <c r="P54" s="31">
        <v>0</v>
      </c>
      <c r="Q54" s="30">
        <v>0</v>
      </c>
      <c r="R54" s="30" t="s">
        <v>82</v>
      </c>
      <c r="S54" s="63" t="s">
        <v>80</v>
      </c>
      <c r="T54" s="33" t="s">
        <v>280</v>
      </c>
      <c r="U54" s="154"/>
      <c r="V54" s="122"/>
    </row>
    <row r="55" spans="1:22" s="34" customFormat="1" ht="32.25" customHeight="1" x14ac:dyDescent="0.25">
      <c r="A55" s="122"/>
      <c r="B55" s="31">
        <v>6</v>
      </c>
      <c r="C55" s="92" t="s">
        <v>359</v>
      </c>
      <c r="D55" s="38" t="s">
        <v>225</v>
      </c>
      <c r="E55" s="38" t="s">
        <v>226</v>
      </c>
      <c r="F55" s="92" t="s">
        <v>298</v>
      </c>
      <c r="G55" s="32" t="s">
        <v>143</v>
      </c>
      <c r="H55" s="30">
        <v>3</v>
      </c>
      <c r="I55" s="31">
        <v>1</v>
      </c>
      <c r="J55" s="31">
        <v>2</v>
      </c>
      <c r="K55" s="31">
        <f t="shared" si="14"/>
        <v>39</v>
      </c>
      <c r="L55" s="31">
        <f t="shared" si="14"/>
        <v>13</v>
      </c>
      <c r="M55" s="31">
        <f t="shared" si="14"/>
        <v>26</v>
      </c>
      <c r="N55" s="31">
        <v>0</v>
      </c>
      <c r="O55" s="31">
        <v>0</v>
      </c>
      <c r="P55" s="31">
        <v>0</v>
      </c>
      <c r="Q55" s="30">
        <v>6</v>
      </c>
      <c r="R55" s="30" t="s">
        <v>79</v>
      </c>
      <c r="S55" s="63" t="s">
        <v>80</v>
      </c>
      <c r="T55" s="33" t="s">
        <v>283</v>
      </c>
      <c r="U55" s="92"/>
      <c r="V55" s="122"/>
    </row>
    <row r="56" spans="1:22" s="34" customFormat="1" ht="24" x14ac:dyDescent="0.25">
      <c r="A56" s="122"/>
      <c r="B56" s="31">
        <v>6</v>
      </c>
      <c r="C56" s="92" t="s">
        <v>360</v>
      </c>
      <c r="D56" s="92" t="s">
        <v>120</v>
      </c>
      <c r="E56" s="38" t="s">
        <v>394</v>
      </c>
      <c r="F56" s="92" t="s">
        <v>121</v>
      </c>
      <c r="G56" s="32" t="s">
        <v>145</v>
      </c>
      <c r="H56" s="30">
        <v>2</v>
      </c>
      <c r="I56" s="31">
        <v>2</v>
      </c>
      <c r="J56" s="31">
        <v>0</v>
      </c>
      <c r="K56" s="31">
        <f t="shared" si="14"/>
        <v>26</v>
      </c>
      <c r="L56" s="31">
        <f t="shared" si="14"/>
        <v>26</v>
      </c>
      <c r="M56" s="31">
        <f t="shared" si="14"/>
        <v>0</v>
      </c>
      <c r="N56" s="31">
        <v>0</v>
      </c>
      <c r="O56" s="31">
        <v>0</v>
      </c>
      <c r="P56" s="31">
        <v>0</v>
      </c>
      <c r="Q56" s="30">
        <v>6</v>
      </c>
      <c r="R56" s="30" t="s">
        <v>79</v>
      </c>
      <c r="S56" s="63" t="s">
        <v>80</v>
      </c>
      <c r="T56" s="33" t="s">
        <v>283</v>
      </c>
      <c r="U56" s="38" t="s">
        <v>218</v>
      </c>
      <c r="V56" s="122"/>
    </row>
    <row r="57" spans="1:22" s="86" customFormat="1" ht="36" x14ac:dyDescent="0.25">
      <c r="A57" s="81"/>
      <c r="B57" s="82">
        <v>6</v>
      </c>
      <c r="C57" s="83" t="s">
        <v>350</v>
      </c>
      <c r="D57" s="140" t="s">
        <v>473</v>
      </c>
      <c r="E57" s="105" t="s">
        <v>227</v>
      </c>
      <c r="F57" s="83"/>
      <c r="G57" s="84"/>
      <c r="H57" s="79">
        <v>3</v>
      </c>
      <c r="I57" s="85">
        <v>2</v>
      </c>
      <c r="J57" s="82">
        <v>0</v>
      </c>
      <c r="K57" s="31">
        <f t="shared" si="14"/>
        <v>39</v>
      </c>
      <c r="L57" s="31">
        <f t="shared" si="14"/>
        <v>26</v>
      </c>
      <c r="M57" s="31">
        <f t="shared" si="14"/>
        <v>0</v>
      </c>
      <c r="N57" s="31">
        <v>0</v>
      </c>
      <c r="O57" s="31">
        <v>0</v>
      </c>
      <c r="P57" s="31">
        <v>0</v>
      </c>
      <c r="Q57" s="79">
        <v>6</v>
      </c>
      <c r="R57" s="87"/>
      <c r="S57" s="30" t="s">
        <v>88</v>
      </c>
      <c r="T57" s="33" t="s">
        <v>283</v>
      </c>
      <c r="U57" s="83"/>
      <c r="V57" s="81"/>
    </row>
    <row r="58" spans="1:22" s="86" customFormat="1" ht="36" x14ac:dyDescent="0.25">
      <c r="A58" s="81"/>
      <c r="B58" s="82">
        <v>6</v>
      </c>
      <c r="C58" s="83" t="s">
        <v>350</v>
      </c>
      <c r="D58" s="140" t="s">
        <v>473</v>
      </c>
      <c r="E58" s="105" t="s">
        <v>227</v>
      </c>
      <c r="F58" s="83"/>
      <c r="G58" s="84"/>
      <c r="H58" s="79">
        <v>1</v>
      </c>
      <c r="I58" s="85">
        <v>0</v>
      </c>
      <c r="J58" s="82">
        <v>2</v>
      </c>
      <c r="K58" s="31">
        <f t="shared" si="14"/>
        <v>13</v>
      </c>
      <c r="L58" s="31">
        <f t="shared" si="14"/>
        <v>0</v>
      </c>
      <c r="M58" s="31">
        <f t="shared" si="14"/>
        <v>26</v>
      </c>
      <c r="N58" s="31">
        <v>0</v>
      </c>
      <c r="O58" s="31">
        <v>0</v>
      </c>
      <c r="P58" s="31">
        <v>0</v>
      </c>
      <c r="Q58" s="79">
        <v>4</v>
      </c>
      <c r="R58" s="116"/>
      <c r="S58" s="30" t="s">
        <v>88</v>
      </c>
      <c r="T58" s="33" t="s">
        <v>283</v>
      </c>
      <c r="U58" s="83"/>
      <c r="V58" s="81"/>
    </row>
    <row r="59" spans="1:22" s="34" customFormat="1" ht="24" x14ac:dyDescent="0.25">
      <c r="A59" s="122"/>
      <c r="B59" s="31">
        <v>6</v>
      </c>
      <c r="C59" s="92" t="s">
        <v>323</v>
      </c>
      <c r="D59" s="92" t="s">
        <v>324</v>
      </c>
      <c r="E59" s="92" t="s">
        <v>83</v>
      </c>
      <c r="F59" s="30"/>
      <c r="G59" s="32"/>
      <c r="H59" s="31">
        <v>2</v>
      </c>
      <c r="I59" s="31">
        <v>1</v>
      </c>
      <c r="J59" s="31">
        <v>0</v>
      </c>
      <c r="K59" s="31">
        <f t="shared" ref="K59:M59" si="15">H59*13</f>
        <v>26</v>
      </c>
      <c r="L59" s="31">
        <f t="shared" si="15"/>
        <v>13</v>
      </c>
      <c r="M59" s="31">
        <f t="shared" si="15"/>
        <v>0</v>
      </c>
      <c r="N59" s="31">
        <v>0</v>
      </c>
      <c r="O59" s="31">
        <v>0</v>
      </c>
      <c r="P59" s="31">
        <v>0</v>
      </c>
      <c r="Q59" s="30">
        <v>4</v>
      </c>
      <c r="R59" s="30"/>
      <c r="S59" s="63" t="s">
        <v>84</v>
      </c>
      <c r="T59" s="33" t="s">
        <v>283</v>
      </c>
      <c r="U59" s="122"/>
      <c r="V59" s="122"/>
    </row>
    <row r="60" spans="1:22" s="34" customFormat="1" x14ac:dyDescent="0.25">
      <c r="A60" s="198" t="s">
        <v>85</v>
      </c>
      <c r="B60" s="199"/>
      <c r="C60" s="199"/>
      <c r="D60" s="199"/>
      <c r="E60" s="199"/>
      <c r="F60" s="199"/>
      <c r="G60" s="200"/>
      <c r="H60" s="37">
        <f t="shared" ref="H60:Q60" si="16">SUM(H53:H59)</f>
        <v>13</v>
      </c>
      <c r="I60" s="37">
        <f t="shared" si="16"/>
        <v>6</v>
      </c>
      <c r="J60" s="37">
        <f t="shared" si="16"/>
        <v>5</v>
      </c>
      <c r="K60" s="37">
        <f t="shared" si="16"/>
        <v>169</v>
      </c>
      <c r="L60" s="37">
        <f t="shared" si="16"/>
        <v>78</v>
      </c>
      <c r="M60" s="37">
        <f t="shared" si="16"/>
        <v>65</v>
      </c>
      <c r="N60" s="37">
        <f t="shared" si="16"/>
        <v>240</v>
      </c>
      <c r="O60" s="37">
        <f t="shared" si="16"/>
        <v>30</v>
      </c>
      <c r="P60" s="37">
        <f t="shared" si="16"/>
        <v>0</v>
      </c>
      <c r="Q60" s="37">
        <f t="shared" si="16"/>
        <v>30</v>
      </c>
      <c r="R60" s="37"/>
      <c r="S60" s="37"/>
      <c r="T60" s="37"/>
      <c r="U60" s="121"/>
      <c r="V60" s="121"/>
    </row>
    <row r="61" spans="1:22" s="34" customFormat="1" ht="36" x14ac:dyDescent="0.25">
      <c r="A61" s="81"/>
      <c r="B61" s="82">
        <v>7</v>
      </c>
      <c r="C61" s="83" t="s">
        <v>362</v>
      </c>
      <c r="D61" s="140" t="s">
        <v>148</v>
      </c>
      <c r="E61" s="105" t="s">
        <v>395</v>
      </c>
      <c r="F61" s="83" t="s">
        <v>172</v>
      </c>
      <c r="G61" s="84" t="s">
        <v>130</v>
      </c>
      <c r="H61" s="79">
        <v>0</v>
      </c>
      <c r="I61" s="85">
        <v>2</v>
      </c>
      <c r="J61" s="85">
        <v>0</v>
      </c>
      <c r="K61" s="85">
        <f>H61*13</f>
        <v>0</v>
      </c>
      <c r="L61" s="85">
        <f>I61*13</f>
        <v>26</v>
      </c>
      <c r="M61" s="31">
        <v>0</v>
      </c>
      <c r="N61" s="30">
        <v>0</v>
      </c>
      <c r="O61" s="33">
        <v>0</v>
      </c>
      <c r="P61" s="33">
        <v>0</v>
      </c>
      <c r="Q61" s="79">
        <v>8</v>
      </c>
      <c r="R61" s="30" t="s">
        <v>81</v>
      </c>
      <c r="S61" s="63" t="s">
        <v>80</v>
      </c>
      <c r="T61" s="85" t="s">
        <v>283</v>
      </c>
      <c r="U61" s="38" t="s">
        <v>220</v>
      </c>
      <c r="V61" s="81"/>
    </row>
    <row r="62" spans="1:22" s="86" customFormat="1" ht="24" x14ac:dyDescent="0.25">
      <c r="A62" s="154"/>
      <c r="B62" s="31">
        <v>7</v>
      </c>
      <c r="C62" s="92" t="s">
        <v>361</v>
      </c>
      <c r="D62" s="92" t="s">
        <v>122</v>
      </c>
      <c r="E62" s="38" t="s">
        <v>222</v>
      </c>
      <c r="F62" s="92" t="s">
        <v>172</v>
      </c>
      <c r="G62" s="32" t="s">
        <v>130</v>
      </c>
      <c r="H62" s="30">
        <v>0</v>
      </c>
      <c r="I62" s="33">
        <v>0</v>
      </c>
      <c r="J62" s="33">
        <v>0</v>
      </c>
      <c r="K62" s="82">
        <f>H62*13</f>
        <v>0</v>
      </c>
      <c r="L62" s="82">
        <f>I62*13</f>
        <v>0</v>
      </c>
      <c r="M62" s="31">
        <v>0</v>
      </c>
      <c r="N62" s="30">
        <v>0</v>
      </c>
      <c r="O62" s="33">
        <v>0</v>
      </c>
      <c r="P62" s="33">
        <v>15</v>
      </c>
      <c r="Q62" s="30">
        <v>15</v>
      </c>
      <c r="R62" s="30" t="s">
        <v>81</v>
      </c>
      <c r="S62" s="63" t="s">
        <v>80</v>
      </c>
      <c r="T62" s="33" t="s">
        <v>283</v>
      </c>
      <c r="U62" s="38" t="s">
        <v>228</v>
      </c>
      <c r="V62" s="154"/>
    </row>
    <row r="63" spans="1:22" s="86" customFormat="1" ht="36" x14ac:dyDescent="0.25">
      <c r="A63" s="81"/>
      <c r="B63" s="82">
        <v>7</v>
      </c>
      <c r="C63" s="83" t="s">
        <v>350</v>
      </c>
      <c r="D63" s="140" t="s">
        <v>473</v>
      </c>
      <c r="E63" s="105" t="s">
        <v>403</v>
      </c>
      <c r="F63" s="83"/>
      <c r="G63" s="84"/>
      <c r="H63" s="79">
        <v>2</v>
      </c>
      <c r="I63" s="85">
        <v>1</v>
      </c>
      <c r="J63" s="85"/>
      <c r="K63" s="82">
        <f t="shared" ref="K63:L64" si="17">H63*13</f>
        <v>26</v>
      </c>
      <c r="L63" s="82">
        <f t="shared" si="17"/>
        <v>13</v>
      </c>
      <c r="M63" s="31">
        <v>0</v>
      </c>
      <c r="N63" s="30">
        <v>0</v>
      </c>
      <c r="O63" s="33">
        <v>0</v>
      </c>
      <c r="P63" s="33">
        <v>0</v>
      </c>
      <c r="Q63" s="79">
        <v>4</v>
      </c>
      <c r="R63" s="30"/>
      <c r="S63" s="30" t="s">
        <v>88</v>
      </c>
      <c r="T63" s="85" t="s">
        <v>283</v>
      </c>
      <c r="U63" s="83"/>
      <c r="V63" s="81"/>
    </row>
    <row r="64" spans="1:22" s="86" customFormat="1" ht="24" x14ac:dyDescent="0.25">
      <c r="A64" s="81"/>
      <c r="B64" s="82">
        <v>7</v>
      </c>
      <c r="C64" s="92" t="s">
        <v>323</v>
      </c>
      <c r="D64" s="92" t="s">
        <v>324</v>
      </c>
      <c r="E64" s="92" t="s">
        <v>83</v>
      </c>
      <c r="F64" s="83"/>
      <c r="G64" s="84"/>
      <c r="H64" s="79">
        <v>2</v>
      </c>
      <c r="I64" s="85">
        <v>1</v>
      </c>
      <c r="J64" s="85">
        <v>0</v>
      </c>
      <c r="K64" s="82">
        <f t="shared" si="17"/>
        <v>26</v>
      </c>
      <c r="L64" s="82">
        <f t="shared" si="17"/>
        <v>13</v>
      </c>
      <c r="M64" s="31">
        <v>0</v>
      </c>
      <c r="N64" s="30">
        <v>0</v>
      </c>
      <c r="O64" s="33">
        <v>0</v>
      </c>
      <c r="P64" s="33">
        <v>0</v>
      </c>
      <c r="Q64" s="79">
        <v>3</v>
      </c>
      <c r="R64" s="30"/>
      <c r="S64" s="63" t="s">
        <v>84</v>
      </c>
      <c r="T64" s="85" t="s">
        <v>283</v>
      </c>
      <c r="U64" s="83"/>
      <c r="V64" s="81"/>
    </row>
    <row r="65" spans="1:22" s="34" customFormat="1" x14ac:dyDescent="0.25">
      <c r="A65" s="198" t="s">
        <v>85</v>
      </c>
      <c r="B65" s="199"/>
      <c r="C65" s="199"/>
      <c r="D65" s="199"/>
      <c r="E65" s="199"/>
      <c r="F65" s="199"/>
      <c r="G65" s="200"/>
      <c r="H65" s="36">
        <f t="shared" ref="H65:Q65" si="18">SUM(H61:H64)</f>
        <v>4</v>
      </c>
      <c r="I65" s="36">
        <f t="shared" si="18"/>
        <v>4</v>
      </c>
      <c r="J65" s="36">
        <f t="shared" si="18"/>
        <v>0</v>
      </c>
      <c r="K65" s="37">
        <f t="shared" si="18"/>
        <v>52</v>
      </c>
      <c r="L65" s="36">
        <f t="shared" si="18"/>
        <v>52</v>
      </c>
      <c r="M65" s="36">
        <f t="shared" si="18"/>
        <v>0</v>
      </c>
      <c r="N65" s="36">
        <f t="shared" si="18"/>
        <v>0</v>
      </c>
      <c r="O65" s="36">
        <f t="shared" si="18"/>
        <v>0</v>
      </c>
      <c r="P65" s="36">
        <f t="shared" si="18"/>
        <v>15</v>
      </c>
      <c r="Q65" s="36">
        <f t="shared" si="18"/>
        <v>30</v>
      </c>
      <c r="R65" s="36"/>
      <c r="S65" s="36"/>
      <c r="T65" s="36"/>
      <c r="U65" s="121"/>
      <c r="V65" s="121"/>
    </row>
    <row r="66" spans="1:22" s="9" customFormat="1" x14ac:dyDescent="0.25">
      <c r="A66" s="187" t="s">
        <v>86</v>
      </c>
      <c r="B66" s="188"/>
      <c r="C66" s="188"/>
      <c r="D66" s="188"/>
      <c r="E66" s="188"/>
      <c r="F66" s="188"/>
      <c r="G66" s="188"/>
      <c r="H66" s="37">
        <f t="shared" ref="H66:Q66" si="19">H21+H30+H37+H45+H52+H60+H65</f>
        <v>88</v>
      </c>
      <c r="I66" s="37">
        <f t="shared" si="19"/>
        <v>48</v>
      </c>
      <c r="J66" s="37">
        <f t="shared" si="19"/>
        <v>22</v>
      </c>
      <c r="K66" s="37">
        <f t="shared" si="19"/>
        <v>1053</v>
      </c>
      <c r="L66" s="37">
        <f t="shared" si="19"/>
        <v>559</v>
      </c>
      <c r="M66" s="37">
        <f t="shared" si="19"/>
        <v>317</v>
      </c>
      <c r="N66" s="37">
        <f t="shared" si="19"/>
        <v>330</v>
      </c>
      <c r="O66" s="37">
        <f t="shared" si="19"/>
        <v>40</v>
      </c>
      <c r="P66" s="37">
        <f t="shared" si="19"/>
        <v>15</v>
      </c>
      <c r="Q66" s="37">
        <f t="shared" si="19"/>
        <v>199</v>
      </c>
      <c r="R66" s="39"/>
      <c r="S66" s="39"/>
      <c r="T66" s="39"/>
      <c r="U66" s="121"/>
      <c r="V66" s="121"/>
    </row>
    <row r="67" spans="1:22" s="34" customFormat="1" ht="12.75" thickBot="1" x14ac:dyDescent="0.3">
      <c r="B67" s="13"/>
      <c r="E67" s="44"/>
      <c r="L67" s="124"/>
      <c r="M67" s="124"/>
      <c r="N67" s="124"/>
      <c r="O67" s="124"/>
      <c r="P67" s="124"/>
      <c r="Q67" s="123"/>
      <c r="R67" s="17"/>
      <c r="S67" s="17"/>
      <c r="T67" s="17"/>
    </row>
    <row r="68" spans="1:22" s="34" customFormat="1" x14ac:dyDescent="0.25">
      <c r="A68" s="192" t="s">
        <v>87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4"/>
    </row>
    <row r="69" spans="1:22" s="34" customFormat="1" x14ac:dyDescent="0.25">
      <c r="A69" s="203" t="s">
        <v>269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204"/>
    </row>
    <row r="70" spans="1:22" s="34" customFormat="1" x14ac:dyDescent="0.25">
      <c r="A70" s="189" t="s">
        <v>270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1"/>
    </row>
    <row r="71" spans="1:22" s="43" customFormat="1" ht="24" x14ac:dyDescent="0.25">
      <c r="A71" s="117"/>
      <c r="B71" s="30">
        <v>5</v>
      </c>
      <c r="C71" s="92" t="s">
        <v>363</v>
      </c>
      <c r="D71" s="92" t="s">
        <v>125</v>
      </c>
      <c r="E71" s="38" t="s">
        <v>396</v>
      </c>
      <c r="F71" s="92" t="s">
        <v>289</v>
      </c>
      <c r="G71" s="92" t="s">
        <v>144</v>
      </c>
      <c r="H71" s="79">
        <v>3</v>
      </c>
      <c r="I71" s="79">
        <v>2</v>
      </c>
      <c r="J71" s="79">
        <v>0</v>
      </c>
      <c r="K71" s="82">
        <f t="shared" ref="K71:M74" si="20">H71*13</f>
        <v>39</v>
      </c>
      <c r="L71" s="82">
        <f t="shared" si="20"/>
        <v>26</v>
      </c>
      <c r="M71" s="82">
        <f t="shared" si="20"/>
        <v>0</v>
      </c>
      <c r="N71" s="82">
        <v>0</v>
      </c>
      <c r="O71" s="82">
        <v>0</v>
      </c>
      <c r="P71" s="82">
        <v>0</v>
      </c>
      <c r="Q71" s="82">
        <v>6</v>
      </c>
      <c r="R71" s="82" t="s">
        <v>79</v>
      </c>
      <c r="S71" s="30" t="s">
        <v>88</v>
      </c>
      <c r="T71" s="92"/>
      <c r="U71" s="38"/>
      <c r="V71" s="118"/>
    </row>
    <row r="72" spans="1:22" s="43" customFormat="1" ht="36" x14ac:dyDescent="0.25">
      <c r="A72" s="117"/>
      <c r="B72" s="30">
        <v>5</v>
      </c>
      <c r="C72" s="92" t="s">
        <v>364</v>
      </c>
      <c r="D72" s="83" t="s">
        <v>169</v>
      </c>
      <c r="E72" s="38" t="s">
        <v>397</v>
      </c>
      <c r="F72" s="92" t="s">
        <v>290</v>
      </c>
      <c r="G72" s="38" t="s">
        <v>135</v>
      </c>
      <c r="H72" s="79">
        <v>2</v>
      </c>
      <c r="I72" s="85">
        <v>2</v>
      </c>
      <c r="J72" s="85">
        <v>0</v>
      </c>
      <c r="K72" s="82">
        <f t="shared" si="20"/>
        <v>26</v>
      </c>
      <c r="L72" s="82">
        <f t="shared" si="20"/>
        <v>26</v>
      </c>
      <c r="M72" s="82">
        <f t="shared" si="20"/>
        <v>0</v>
      </c>
      <c r="N72" s="82">
        <v>0</v>
      </c>
      <c r="O72" s="82">
        <v>0</v>
      </c>
      <c r="P72" s="82">
        <v>0</v>
      </c>
      <c r="Q72" s="79">
        <v>5</v>
      </c>
      <c r="R72" s="79" t="s">
        <v>81</v>
      </c>
      <c r="S72" s="30" t="s">
        <v>88</v>
      </c>
      <c r="T72" s="30"/>
      <c r="U72" s="38" t="s">
        <v>230</v>
      </c>
      <c r="V72" s="118"/>
    </row>
    <row r="73" spans="1:22" s="145" customFormat="1" ht="24" x14ac:dyDescent="0.25">
      <c r="A73" s="139"/>
      <c r="B73" s="63">
        <v>6</v>
      </c>
      <c r="C73" s="140" t="s">
        <v>365</v>
      </c>
      <c r="D73" s="140" t="s">
        <v>43</v>
      </c>
      <c r="E73" s="141" t="s">
        <v>398</v>
      </c>
      <c r="F73" s="140" t="s">
        <v>288</v>
      </c>
      <c r="G73" s="141" t="s">
        <v>137</v>
      </c>
      <c r="H73" s="63">
        <v>1</v>
      </c>
      <c r="I73" s="142">
        <v>0</v>
      </c>
      <c r="J73" s="143">
        <v>2</v>
      </c>
      <c r="K73" s="143">
        <f t="shared" si="20"/>
        <v>13</v>
      </c>
      <c r="L73" s="143">
        <f t="shared" si="20"/>
        <v>0</v>
      </c>
      <c r="M73" s="143">
        <f t="shared" si="20"/>
        <v>26</v>
      </c>
      <c r="N73" s="143">
        <v>0</v>
      </c>
      <c r="O73" s="143">
        <v>0</v>
      </c>
      <c r="P73" s="143">
        <v>0</v>
      </c>
      <c r="Q73" s="63">
        <v>4</v>
      </c>
      <c r="R73" s="63" t="s">
        <v>81</v>
      </c>
      <c r="S73" s="30" t="s">
        <v>88</v>
      </c>
      <c r="T73" s="63"/>
      <c r="U73" s="141" t="s">
        <v>237</v>
      </c>
      <c r="V73" s="144"/>
    </row>
    <row r="74" spans="1:22" s="145" customFormat="1" ht="24" x14ac:dyDescent="0.25">
      <c r="A74" s="139"/>
      <c r="B74" s="63">
        <v>6</v>
      </c>
      <c r="C74" s="140" t="s">
        <v>366</v>
      </c>
      <c r="D74" s="140" t="s">
        <v>126</v>
      </c>
      <c r="E74" s="141" t="s">
        <v>399</v>
      </c>
      <c r="F74" s="140" t="s">
        <v>166</v>
      </c>
      <c r="G74" s="141" t="s">
        <v>134</v>
      </c>
      <c r="H74" s="63">
        <v>3</v>
      </c>
      <c r="I74" s="142">
        <v>2</v>
      </c>
      <c r="J74" s="143">
        <v>0</v>
      </c>
      <c r="K74" s="143">
        <f t="shared" si="20"/>
        <v>39</v>
      </c>
      <c r="L74" s="143">
        <f t="shared" si="20"/>
        <v>26</v>
      </c>
      <c r="M74" s="143">
        <f t="shared" si="20"/>
        <v>0</v>
      </c>
      <c r="N74" s="143">
        <v>0</v>
      </c>
      <c r="O74" s="143">
        <v>0</v>
      </c>
      <c r="P74" s="143">
        <v>0</v>
      </c>
      <c r="Q74" s="63">
        <v>6</v>
      </c>
      <c r="R74" s="63" t="s">
        <v>79</v>
      </c>
      <c r="S74" s="30" t="s">
        <v>88</v>
      </c>
      <c r="T74" s="63"/>
      <c r="U74" s="141" t="s">
        <v>236</v>
      </c>
      <c r="V74" s="144"/>
    </row>
    <row r="75" spans="1:22" s="145" customFormat="1" ht="36" x14ac:dyDescent="0.25">
      <c r="A75" s="139"/>
      <c r="B75" s="63">
        <v>7</v>
      </c>
      <c r="C75" s="140" t="s">
        <v>367</v>
      </c>
      <c r="D75" s="140" t="s">
        <v>127</v>
      </c>
      <c r="E75" s="141" t="s">
        <v>221</v>
      </c>
      <c r="F75" s="140" t="s">
        <v>287</v>
      </c>
      <c r="G75" s="141" t="s">
        <v>136</v>
      </c>
      <c r="H75" s="63">
        <v>3</v>
      </c>
      <c r="I75" s="142">
        <v>0</v>
      </c>
      <c r="J75" s="142">
        <v>0</v>
      </c>
      <c r="K75" s="143">
        <f t="shared" ref="K75:M75" si="21">H75*13</f>
        <v>39</v>
      </c>
      <c r="L75" s="143">
        <f t="shared" si="21"/>
        <v>0</v>
      </c>
      <c r="M75" s="143">
        <f t="shared" si="21"/>
        <v>0</v>
      </c>
      <c r="N75" s="63">
        <v>0</v>
      </c>
      <c r="O75" s="142">
        <v>0</v>
      </c>
      <c r="P75" s="142">
        <v>0</v>
      </c>
      <c r="Q75" s="63">
        <v>4</v>
      </c>
      <c r="R75" s="63" t="s">
        <v>79</v>
      </c>
      <c r="S75" s="30" t="s">
        <v>88</v>
      </c>
      <c r="T75" s="63"/>
      <c r="U75" s="141" t="s">
        <v>236</v>
      </c>
      <c r="V75" s="144"/>
    </row>
    <row r="76" spans="1:22" s="43" customFormat="1" ht="12.75" thickBot="1" x14ac:dyDescent="0.3">
      <c r="A76" s="195" t="s">
        <v>85</v>
      </c>
      <c r="B76" s="196"/>
      <c r="C76" s="196"/>
      <c r="D76" s="196"/>
      <c r="E76" s="196"/>
      <c r="F76" s="196"/>
      <c r="G76" s="197"/>
      <c r="H76" s="93">
        <f t="shared" ref="H76:Q76" si="22">SUM(H71:H75)</f>
        <v>12</v>
      </c>
      <c r="I76" s="93">
        <f t="shared" si="22"/>
        <v>6</v>
      </c>
      <c r="J76" s="93">
        <f t="shared" si="22"/>
        <v>2</v>
      </c>
      <c r="K76" s="94">
        <f t="shared" si="22"/>
        <v>156</v>
      </c>
      <c r="L76" s="94">
        <f t="shared" si="22"/>
        <v>78</v>
      </c>
      <c r="M76" s="94">
        <f t="shared" si="22"/>
        <v>26</v>
      </c>
      <c r="N76" s="94">
        <f t="shared" si="22"/>
        <v>0</v>
      </c>
      <c r="O76" s="94">
        <f t="shared" si="22"/>
        <v>0</v>
      </c>
      <c r="P76" s="94">
        <f t="shared" si="22"/>
        <v>0</v>
      </c>
      <c r="Q76" s="93">
        <f t="shared" si="22"/>
        <v>25</v>
      </c>
      <c r="R76" s="93"/>
      <c r="S76" s="93"/>
      <c r="T76" s="95"/>
      <c r="U76" s="96"/>
      <c r="V76" s="97"/>
    </row>
    <row r="77" spans="1:22" s="43" customFormat="1" x14ac:dyDescent="0.25">
      <c r="A77" s="205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7"/>
    </row>
    <row r="78" spans="1:22" s="9" customFormat="1" x14ac:dyDescent="0.25">
      <c r="A78" s="18"/>
      <c r="D78" s="18"/>
      <c r="E78" s="18"/>
      <c r="F78" s="18"/>
      <c r="G78" s="21"/>
      <c r="H78" s="4"/>
      <c r="I78" s="4"/>
      <c r="J78" s="4"/>
      <c r="K78" s="4"/>
      <c r="L78" s="4"/>
      <c r="M78" s="4"/>
      <c r="N78" s="4"/>
      <c r="O78" s="4"/>
      <c r="P78" s="4"/>
      <c r="Q78" s="10"/>
      <c r="R78" s="127"/>
      <c r="S78" s="127"/>
      <c r="T78" s="127"/>
    </row>
    <row r="79" spans="1:22" s="9" customFormat="1" x14ac:dyDescent="0.25">
      <c r="A79" s="45"/>
      <c r="B79" s="45"/>
      <c r="D79" s="18"/>
      <c r="E79" s="18"/>
      <c r="F79" s="18"/>
      <c r="G79" s="21"/>
      <c r="H79" s="4"/>
      <c r="I79" s="4"/>
      <c r="J79" s="4"/>
      <c r="K79" s="4"/>
      <c r="L79" s="4"/>
      <c r="M79" s="4"/>
      <c r="N79" s="4"/>
      <c r="O79" s="4"/>
      <c r="P79" s="4"/>
      <c r="Q79" s="10"/>
      <c r="R79" s="127"/>
      <c r="S79" s="127"/>
      <c r="T79" s="127"/>
    </row>
    <row r="80" spans="1:22" s="9" customFormat="1" x14ac:dyDescent="0.25">
      <c r="A80" s="45"/>
      <c r="B80" s="45"/>
      <c r="D80" s="18"/>
      <c r="E80" s="18"/>
      <c r="F80" s="18"/>
      <c r="G80" s="21"/>
      <c r="H80" s="4"/>
      <c r="I80" s="4"/>
      <c r="J80" s="4"/>
      <c r="K80" s="4"/>
      <c r="L80" s="4"/>
      <c r="M80" s="4"/>
      <c r="N80" s="4"/>
      <c r="O80" s="4"/>
      <c r="P80" s="4"/>
      <c r="Q80" s="10"/>
      <c r="R80" s="127"/>
      <c r="S80" s="127"/>
      <c r="T80" s="127"/>
    </row>
    <row r="81" spans="1:1" x14ac:dyDescent="0.2">
      <c r="A81" s="45"/>
    </row>
  </sheetData>
  <sheetProtection algorithmName="SHA-512" hashValue="KECAFBshVYFTdjKFj78hVcV4Zw0JQFC8NnLe3nnCUFBJACOX2B/vgx6UfEetp1htH1//ouYidnwAgCwg87Gw4A==" saltValue="5QPI9w8fgMZi67tJWoX9uw==" spinCount="100000" sheet="1" objects="1" scenarios="1" selectLockedCells="1" selectUnlockedCells="1"/>
  <sortState xmlns:xlrd2="http://schemas.microsoft.com/office/spreadsheetml/2017/richdata2" ref="A73:V74">
    <sortCondition ref="D73:D74"/>
  </sortState>
  <mergeCells count="18">
    <mergeCell ref="A5:B5"/>
    <mergeCell ref="K10:P10"/>
    <mergeCell ref="H9:P9"/>
    <mergeCell ref="A68:V68"/>
    <mergeCell ref="A69:V69"/>
    <mergeCell ref="A66:G66"/>
    <mergeCell ref="A6:B6"/>
    <mergeCell ref="H10:J10"/>
    <mergeCell ref="A21:G21"/>
    <mergeCell ref="A30:G30"/>
    <mergeCell ref="A70:V70"/>
    <mergeCell ref="A76:G76"/>
    <mergeCell ref="A77:V77"/>
    <mergeCell ref="A37:G37"/>
    <mergeCell ref="A45:G45"/>
    <mergeCell ref="A52:G52"/>
    <mergeCell ref="A60:G60"/>
    <mergeCell ref="A65:G65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EB81"/>
  <sheetViews>
    <sheetView view="pageBreakPreview" zoomScaleNormal="110" zoomScaleSheetLayoutView="100" workbookViewId="0">
      <pane ySplit="10" topLeftCell="A11" activePane="bottomLeft" state="frozen"/>
      <selection pane="bottomLeft" activeCell="F12" sqref="F12"/>
    </sheetView>
  </sheetViews>
  <sheetFormatPr defaultColWidth="9.140625" defaultRowHeight="12" x14ac:dyDescent="0.2"/>
  <cols>
    <col min="1" max="1" width="12.42578125" style="61" customWidth="1"/>
    <col min="2" max="2" width="5.7109375" style="46" customWidth="1"/>
    <col min="3" max="3" width="12.28515625" style="46" customWidth="1"/>
    <col min="4" max="4" width="23.42578125" style="47" customWidth="1"/>
    <col min="5" max="5" width="15.28515625" style="108" customWidth="1"/>
    <col min="6" max="6" width="15.140625" style="61" customWidth="1"/>
    <col min="7" max="7" width="10.85546875" style="48" hidden="1" customWidth="1"/>
    <col min="8" max="10" width="6.28515625" style="49" customWidth="1"/>
    <col min="11" max="11" width="5.85546875" style="49" customWidth="1"/>
    <col min="12" max="12" width="6.28515625" style="49" customWidth="1"/>
    <col min="13" max="13" width="6.85546875" style="49" customWidth="1"/>
    <col min="14" max="14" width="6.5703125" style="50" customWidth="1"/>
    <col min="15" max="15" width="5" style="51" customWidth="1"/>
    <col min="16" max="16" width="5.5703125" style="51" customWidth="1"/>
    <col min="17" max="17" width="8.28515625" style="51" customWidth="1"/>
    <col min="18" max="18" width="18.42578125" style="48" customWidth="1"/>
    <col min="19" max="19" width="10.85546875" style="52" customWidth="1"/>
    <col min="20" max="132" width="9.140625" style="66"/>
    <col min="133" max="16384" width="9.140625" style="5"/>
  </cols>
  <sheetData>
    <row r="1" spans="1:132" x14ac:dyDescent="0.2">
      <c r="A1" s="1" t="s">
        <v>0</v>
      </c>
      <c r="B1" s="2"/>
      <c r="C1" s="3"/>
      <c r="L1" s="12"/>
      <c r="M1" s="48"/>
    </row>
    <row r="2" spans="1:132" x14ac:dyDescent="0.2">
      <c r="A2" s="1" t="s">
        <v>1</v>
      </c>
      <c r="B2" s="2"/>
      <c r="C2" s="3"/>
      <c r="D2" s="54"/>
      <c r="E2" s="71"/>
      <c r="G2" s="55"/>
      <c r="H2" s="55"/>
      <c r="I2" s="55"/>
      <c r="J2" s="55"/>
      <c r="N2" s="56"/>
      <c r="O2" s="56"/>
      <c r="P2" s="48"/>
      <c r="Q2" s="48"/>
      <c r="R2" s="52"/>
      <c r="S2" s="5"/>
    </row>
    <row r="3" spans="1:132" x14ac:dyDescent="0.2">
      <c r="A3" s="6" t="s">
        <v>2</v>
      </c>
      <c r="B3" s="6"/>
      <c r="C3" s="7" t="s">
        <v>149</v>
      </c>
      <c r="D3" s="54"/>
      <c r="E3" s="71"/>
      <c r="G3" s="55"/>
      <c r="H3" s="55"/>
      <c r="I3" s="55"/>
      <c r="J3" s="55"/>
      <c r="N3" s="56"/>
      <c r="O3" s="56"/>
      <c r="P3" s="48"/>
      <c r="Q3" s="48"/>
      <c r="R3" s="52"/>
      <c r="S3" s="5"/>
    </row>
    <row r="4" spans="1:132" x14ac:dyDescent="0.2">
      <c r="A4" s="12" t="s">
        <v>3</v>
      </c>
      <c r="B4" s="12"/>
      <c r="C4" s="13" t="s">
        <v>32</v>
      </c>
      <c r="D4" s="54"/>
      <c r="E4" s="71"/>
      <c r="G4" s="55"/>
      <c r="H4" s="55"/>
      <c r="I4" s="55"/>
      <c r="J4" s="55"/>
      <c r="K4" s="55"/>
      <c r="L4" s="90"/>
      <c r="M4" s="90"/>
      <c r="N4" s="56"/>
      <c r="O4" s="56"/>
      <c r="P4" s="48"/>
      <c r="Q4" s="48"/>
      <c r="R4" s="52"/>
      <c r="S4" s="5"/>
    </row>
    <row r="5" spans="1:132" x14ac:dyDescent="0.2">
      <c r="A5" s="12" t="s">
        <v>4</v>
      </c>
      <c r="B5" s="12"/>
      <c r="C5" s="13" t="s">
        <v>474</v>
      </c>
      <c r="D5" s="54"/>
      <c r="E5" s="71"/>
      <c r="G5" s="55"/>
      <c r="H5" s="55"/>
      <c r="I5" s="55"/>
      <c r="J5" s="55"/>
      <c r="K5" s="55"/>
      <c r="L5" s="156"/>
      <c r="M5" s="156"/>
      <c r="N5" s="56"/>
      <c r="O5" s="56"/>
      <c r="P5" s="48"/>
      <c r="Q5" s="48"/>
      <c r="R5" s="52"/>
      <c r="S5" s="5"/>
    </row>
    <row r="6" spans="1:132" ht="39.75" customHeight="1" x14ac:dyDescent="0.2">
      <c r="A6" s="183" t="s">
        <v>5</v>
      </c>
      <c r="B6" s="183"/>
      <c r="C6" s="13" t="s">
        <v>114</v>
      </c>
      <c r="D6" s="54"/>
      <c r="E6" s="71"/>
      <c r="G6" s="55"/>
      <c r="H6" s="55"/>
      <c r="I6" s="55"/>
      <c r="J6" s="55"/>
      <c r="K6" s="55"/>
      <c r="L6" s="156"/>
      <c r="M6" s="156"/>
      <c r="N6" s="56"/>
      <c r="O6" s="56"/>
      <c r="P6" s="48"/>
      <c r="Q6" s="48"/>
      <c r="R6" s="52"/>
      <c r="S6" s="5"/>
    </row>
    <row r="7" spans="1:132" x14ac:dyDescent="0.2">
      <c r="A7" s="14" t="s">
        <v>6</v>
      </c>
      <c r="B7" s="15"/>
      <c r="C7" s="9" t="s">
        <v>7</v>
      </c>
      <c r="D7" s="54"/>
      <c r="E7" s="71"/>
      <c r="G7" s="55"/>
      <c r="H7" s="55"/>
      <c r="I7" s="55"/>
      <c r="J7" s="55"/>
      <c r="K7" s="55"/>
      <c r="L7" s="156"/>
      <c r="M7" s="156"/>
      <c r="N7" s="56"/>
      <c r="O7" s="56"/>
      <c r="P7" s="48"/>
      <c r="Q7" s="48"/>
      <c r="R7" s="52"/>
      <c r="S7" s="5"/>
    </row>
    <row r="8" spans="1:132" x14ac:dyDescent="0.2">
      <c r="A8" s="58"/>
      <c r="B8" s="90"/>
      <c r="C8" s="90"/>
      <c r="D8" s="58"/>
      <c r="E8" s="109"/>
      <c r="F8" s="109"/>
      <c r="G8" s="59"/>
      <c r="H8" s="210" t="s">
        <v>89</v>
      </c>
      <c r="I8" s="210"/>
      <c r="J8" s="210"/>
      <c r="K8" s="210"/>
      <c r="L8" s="210"/>
      <c r="M8" s="210"/>
      <c r="N8" s="90"/>
      <c r="O8" s="60"/>
      <c r="P8" s="60"/>
      <c r="Q8" s="60"/>
      <c r="S8" s="60"/>
    </row>
    <row r="9" spans="1:132" x14ac:dyDescent="0.2">
      <c r="B9" s="55"/>
      <c r="C9" s="55"/>
      <c r="D9" s="54"/>
      <c r="E9" s="71"/>
      <c r="F9" s="71"/>
      <c r="H9" s="208" t="s">
        <v>10</v>
      </c>
      <c r="I9" s="208"/>
      <c r="J9" s="208"/>
      <c r="K9" s="208"/>
      <c r="L9" s="208"/>
      <c r="M9" s="208"/>
      <c r="N9" s="90"/>
      <c r="O9" s="56"/>
      <c r="P9" s="56"/>
      <c r="Q9" s="56"/>
    </row>
    <row r="10" spans="1:132" s="26" customFormat="1" ht="36" x14ac:dyDescent="0.25">
      <c r="A10" s="67" t="s">
        <v>11</v>
      </c>
      <c r="B10" s="68" t="s">
        <v>12</v>
      </c>
      <c r="C10" s="68" t="s">
        <v>90</v>
      </c>
      <c r="D10" s="25" t="s">
        <v>14</v>
      </c>
      <c r="E10" s="22" t="s">
        <v>15</v>
      </c>
      <c r="F10" s="67" t="s">
        <v>16</v>
      </c>
      <c r="G10" s="24" t="s">
        <v>17</v>
      </c>
      <c r="H10" s="68" t="s">
        <v>91</v>
      </c>
      <c r="I10" s="68" t="s">
        <v>19</v>
      </c>
      <c r="J10" s="68" t="s">
        <v>20</v>
      </c>
      <c r="K10" s="23" t="s">
        <v>21</v>
      </c>
      <c r="L10" s="23" t="s">
        <v>22</v>
      </c>
      <c r="M10" s="23" t="s">
        <v>23</v>
      </c>
      <c r="N10" s="68" t="s">
        <v>24</v>
      </c>
      <c r="O10" s="24" t="s">
        <v>25</v>
      </c>
      <c r="P10" s="24" t="s">
        <v>26</v>
      </c>
      <c r="Q10" s="24" t="s">
        <v>27</v>
      </c>
      <c r="R10" s="25" t="s">
        <v>28</v>
      </c>
      <c r="S10" s="24" t="s">
        <v>29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</row>
    <row r="11" spans="1:132" s="8" customFormat="1" ht="24" x14ac:dyDescent="0.25">
      <c r="A11" s="153" t="s">
        <v>413</v>
      </c>
      <c r="B11" s="62">
        <v>1</v>
      </c>
      <c r="C11" s="27" t="s">
        <v>411</v>
      </c>
      <c r="D11" s="65" t="s">
        <v>177</v>
      </c>
      <c r="E11" s="27" t="s">
        <v>209</v>
      </c>
      <c r="F11" s="27" t="s">
        <v>401</v>
      </c>
      <c r="G11" s="65" t="s">
        <v>139</v>
      </c>
      <c r="H11" s="28">
        <v>12</v>
      </c>
      <c r="I11" s="28">
        <v>8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 t="s">
        <v>31</v>
      </c>
      <c r="P11" s="28" t="s">
        <v>31</v>
      </c>
      <c r="Q11" s="28" t="s">
        <v>281</v>
      </c>
      <c r="R11" s="28" t="s">
        <v>302</v>
      </c>
      <c r="S11" s="2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</row>
    <row r="12" spans="1:132" s="8" customFormat="1" ht="24" x14ac:dyDescent="0.25">
      <c r="A12" s="153" t="s">
        <v>413</v>
      </c>
      <c r="B12" s="62">
        <v>1</v>
      </c>
      <c r="C12" s="27" t="s">
        <v>406</v>
      </c>
      <c r="D12" s="65" t="s">
        <v>187</v>
      </c>
      <c r="E12" s="27" t="s">
        <v>208</v>
      </c>
      <c r="F12" s="27" t="s">
        <v>162</v>
      </c>
      <c r="G12" s="65" t="s">
        <v>161</v>
      </c>
      <c r="H12" s="28">
        <v>12</v>
      </c>
      <c r="I12" s="28">
        <v>0</v>
      </c>
      <c r="J12" s="28">
        <v>8</v>
      </c>
      <c r="K12" s="28">
        <v>0</v>
      </c>
      <c r="L12" s="28">
        <v>0</v>
      </c>
      <c r="M12" s="28">
        <v>0</v>
      </c>
      <c r="N12" s="28">
        <v>6</v>
      </c>
      <c r="O12" s="28" t="s">
        <v>30</v>
      </c>
      <c r="P12" s="28" t="s">
        <v>31</v>
      </c>
      <c r="Q12" s="28" t="s">
        <v>281</v>
      </c>
      <c r="R12" s="28" t="s">
        <v>302</v>
      </c>
      <c r="S12" s="29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</row>
    <row r="13" spans="1:132" s="9" customFormat="1" ht="24" x14ac:dyDescent="0.25">
      <c r="A13" s="153" t="s">
        <v>413</v>
      </c>
      <c r="B13" s="62">
        <v>1</v>
      </c>
      <c r="C13" s="92" t="s">
        <v>408</v>
      </c>
      <c r="D13" s="65" t="s">
        <v>179</v>
      </c>
      <c r="E13" s="27" t="s">
        <v>373</v>
      </c>
      <c r="F13" s="27" t="s">
        <v>180</v>
      </c>
      <c r="G13" s="65" t="s">
        <v>182</v>
      </c>
      <c r="H13" s="28">
        <v>8</v>
      </c>
      <c r="I13" s="28">
        <v>0</v>
      </c>
      <c r="J13" s="28">
        <v>12</v>
      </c>
      <c r="K13" s="28">
        <v>0</v>
      </c>
      <c r="L13" s="28">
        <v>0</v>
      </c>
      <c r="M13" s="28">
        <v>0</v>
      </c>
      <c r="N13" s="28">
        <v>3</v>
      </c>
      <c r="O13" s="28" t="s">
        <v>30</v>
      </c>
      <c r="P13" s="28" t="s">
        <v>31</v>
      </c>
      <c r="Q13" s="28" t="s">
        <v>281</v>
      </c>
      <c r="R13" s="28" t="s">
        <v>302</v>
      </c>
      <c r="S13" s="33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</row>
    <row r="14" spans="1:132" s="9" customFormat="1" ht="24" x14ac:dyDescent="0.25">
      <c r="A14" s="153" t="s">
        <v>413</v>
      </c>
      <c r="B14" s="62">
        <v>1</v>
      </c>
      <c r="C14" s="92" t="s">
        <v>410</v>
      </c>
      <c r="D14" s="65" t="s">
        <v>184</v>
      </c>
      <c r="E14" s="27" t="s">
        <v>374</v>
      </c>
      <c r="F14" s="27" t="s">
        <v>376</v>
      </c>
      <c r="G14" s="65" t="s">
        <v>128</v>
      </c>
      <c r="H14" s="28">
        <v>16</v>
      </c>
      <c r="I14" s="28">
        <v>0</v>
      </c>
      <c r="J14" s="28">
        <v>13</v>
      </c>
      <c r="K14" s="28">
        <v>0</v>
      </c>
      <c r="L14" s="28">
        <v>0</v>
      </c>
      <c r="M14" s="28">
        <v>0</v>
      </c>
      <c r="N14" s="28">
        <v>6</v>
      </c>
      <c r="O14" s="28" t="s">
        <v>476</v>
      </c>
      <c r="P14" s="28" t="s">
        <v>31</v>
      </c>
      <c r="Q14" s="28" t="s">
        <v>281</v>
      </c>
      <c r="R14" s="28" t="s">
        <v>302</v>
      </c>
      <c r="S14" s="33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</row>
    <row r="15" spans="1:132" s="9" customFormat="1" ht="24" x14ac:dyDescent="0.25">
      <c r="A15" s="153" t="s">
        <v>413</v>
      </c>
      <c r="B15" s="62">
        <v>1</v>
      </c>
      <c r="C15" s="92" t="s">
        <v>407</v>
      </c>
      <c r="D15" s="65" t="s">
        <v>368</v>
      </c>
      <c r="E15" s="27" t="s">
        <v>369</v>
      </c>
      <c r="F15" s="27" t="s">
        <v>35</v>
      </c>
      <c r="G15" s="65" t="s">
        <v>146</v>
      </c>
      <c r="H15" s="28">
        <v>0</v>
      </c>
      <c r="I15" s="28">
        <v>8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 t="s">
        <v>31</v>
      </c>
      <c r="P15" s="28" t="s">
        <v>31</v>
      </c>
      <c r="Q15" s="28" t="s">
        <v>281</v>
      </c>
      <c r="R15" s="28" t="s">
        <v>302</v>
      </c>
      <c r="S15" s="33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</row>
    <row r="16" spans="1:132" s="9" customFormat="1" ht="24" x14ac:dyDescent="0.25">
      <c r="A16" s="153" t="s">
        <v>413</v>
      </c>
      <c r="B16" s="62">
        <v>1</v>
      </c>
      <c r="C16" s="92" t="s">
        <v>412</v>
      </c>
      <c r="D16" s="65" t="s">
        <v>193</v>
      </c>
      <c r="E16" s="27" t="s">
        <v>375</v>
      </c>
      <c r="F16" s="27" t="s">
        <v>172</v>
      </c>
      <c r="G16" s="65" t="s">
        <v>130</v>
      </c>
      <c r="H16" s="28">
        <v>17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4</v>
      </c>
      <c r="O16" s="28" t="s">
        <v>476</v>
      </c>
      <c r="P16" s="28" t="s">
        <v>31</v>
      </c>
      <c r="Q16" s="28" t="s">
        <v>281</v>
      </c>
      <c r="R16" s="28" t="s">
        <v>302</v>
      </c>
      <c r="S16" s="33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</row>
    <row r="17" spans="1:132" s="9" customFormat="1" ht="24" x14ac:dyDescent="0.25">
      <c r="A17" s="153" t="s">
        <v>413</v>
      </c>
      <c r="B17" s="62">
        <v>1</v>
      </c>
      <c r="C17" s="92" t="s">
        <v>409</v>
      </c>
      <c r="D17" s="65" t="s">
        <v>33</v>
      </c>
      <c r="E17" s="27" t="s">
        <v>198</v>
      </c>
      <c r="F17" s="27" t="s">
        <v>173</v>
      </c>
      <c r="G17" s="65" t="s">
        <v>131</v>
      </c>
      <c r="H17" s="28">
        <v>8</v>
      </c>
      <c r="I17" s="28">
        <v>0</v>
      </c>
      <c r="J17" s="28">
        <v>4</v>
      </c>
      <c r="K17" s="28">
        <v>0</v>
      </c>
      <c r="L17" s="28">
        <v>0</v>
      </c>
      <c r="M17" s="28">
        <v>0</v>
      </c>
      <c r="N17" s="28">
        <v>5</v>
      </c>
      <c r="O17" s="28" t="s">
        <v>30</v>
      </c>
      <c r="P17" s="28" t="s">
        <v>31</v>
      </c>
      <c r="Q17" s="28" t="s">
        <v>281</v>
      </c>
      <c r="R17" s="28" t="s">
        <v>302</v>
      </c>
      <c r="S17" s="33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</row>
    <row r="18" spans="1:132" s="9" customFormat="1" ht="24" x14ac:dyDescent="0.25">
      <c r="A18" s="153" t="s">
        <v>413</v>
      </c>
      <c r="B18" s="62">
        <v>1</v>
      </c>
      <c r="C18" s="92" t="s">
        <v>405</v>
      </c>
      <c r="D18" s="65" t="s">
        <v>183</v>
      </c>
      <c r="E18" s="27" t="s">
        <v>377</v>
      </c>
      <c r="F18" s="27" t="s">
        <v>194</v>
      </c>
      <c r="G18" s="65" t="s">
        <v>195</v>
      </c>
      <c r="H18" s="28">
        <v>13</v>
      </c>
      <c r="I18" s="28">
        <v>8</v>
      </c>
      <c r="J18" s="28">
        <v>0</v>
      </c>
      <c r="K18" s="28">
        <v>0</v>
      </c>
      <c r="L18" s="28">
        <v>0</v>
      </c>
      <c r="M18" s="28">
        <v>0</v>
      </c>
      <c r="N18" s="28">
        <v>6</v>
      </c>
      <c r="O18" s="28" t="s">
        <v>30</v>
      </c>
      <c r="P18" s="28" t="s">
        <v>31</v>
      </c>
      <c r="Q18" s="28" t="s">
        <v>281</v>
      </c>
      <c r="R18" s="28" t="s">
        <v>302</v>
      </c>
      <c r="S18" s="33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</row>
    <row r="19" spans="1:132" s="9" customFormat="1" x14ac:dyDescent="0.25">
      <c r="A19" s="219" t="s">
        <v>36</v>
      </c>
      <c r="B19" s="220"/>
      <c r="C19" s="220"/>
      <c r="D19" s="220"/>
      <c r="E19" s="220"/>
      <c r="F19" s="220"/>
      <c r="G19" s="221"/>
      <c r="H19" s="35">
        <f t="shared" ref="H19:N19" si="0">SUM(H11:H18)</f>
        <v>86</v>
      </c>
      <c r="I19" s="35">
        <f t="shared" si="0"/>
        <v>24</v>
      </c>
      <c r="J19" s="35">
        <f t="shared" si="0"/>
        <v>37</v>
      </c>
      <c r="K19" s="35">
        <f t="shared" si="0"/>
        <v>0</v>
      </c>
      <c r="L19" s="35">
        <f t="shared" si="0"/>
        <v>0</v>
      </c>
      <c r="M19" s="35">
        <f t="shared" si="0"/>
        <v>0</v>
      </c>
      <c r="N19" s="35">
        <f t="shared" si="0"/>
        <v>30</v>
      </c>
      <c r="O19" s="35"/>
      <c r="P19" s="39"/>
      <c r="Q19" s="39"/>
      <c r="R19" s="64"/>
      <c r="S19" s="39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</row>
    <row r="20" spans="1:132" s="9" customFormat="1" ht="48" x14ac:dyDescent="0.25">
      <c r="A20" s="153" t="s">
        <v>413</v>
      </c>
      <c r="B20" s="31">
        <v>2</v>
      </c>
      <c r="C20" s="92" t="s">
        <v>414</v>
      </c>
      <c r="D20" s="65" t="s">
        <v>304</v>
      </c>
      <c r="E20" s="27" t="s">
        <v>381</v>
      </c>
      <c r="F20" s="27" t="s">
        <v>292</v>
      </c>
      <c r="G20" s="65" t="s">
        <v>140</v>
      </c>
      <c r="H20" s="28">
        <v>0</v>
      </c>
      <c r="I20" s="28">
        <v>0</v>
      </c>
      <c r="J20" s="28">
        <v>70</v>
      </c>
      <c r="K20" s="28">
        <v>10</v>
      </c>
      <c r="L20" s="28">
        <v>1</v>
      </c>
      <c r="M20" s="28">
        <v>0</v>
      </c>
      <c r="N20" s="28">
        <v>0</v>
      </c>
      <c r="O20" s="28" t="s">
        <v>477</v>
      </c>
      <c r="P20" s="28" t="s">
        <v>31</v>
      </c>
      <c r="Q20" s="28" t="s">
        <v>282</v>
      </c>
      <c r="R20" s="28" t="s">
        <v>302</v>
      </c>
      <c r="S20" s="33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</row>
    <row r="21" spans="1:132" s="9" customFormat="1" ht="24" x14ac:dyDescent="0.25">
      <c r="A21" s="153" t="s">
        <v>413</v>
      </c>
      <c r="B21" s="31">
        <v>2</v>
      </c>
      <c r="C21" s="92" t="s">
        <v>415</v>
      </c>
      <c r="D21" s="65" t="s">
        <v>186</v>
      </c>
      <c r="E21" s="27" t="s">
        <v>382</v>
      </c>
      <c r="F21" s="27" t="s">
        <v>376</v>
      </c>
      <c r="G21" s="65" t="s">
        <v>128</v>
      </c>
      <c r="H21" s="28">
        <v>4</v>
      </c>
      <c r="I21" s="28">
        <v>0</v>
      </c>
      <c r="J21" s="28">
        <v>12</v>
      </c>
      <c r="K21" s="28">
        <v>0</v>
      </c>
      <c r="L21" s="28">
        <v>0</v>
      </c>
      <c r="M21" s="28">
        <v>0</v>
      </c>
      <c r="N21" s="28">
        <v>4</v>
      </c>
      <c r="O21" s="28" t="s">
        <v>476</v>
      </c>
      <c r="P21" s="28" t="s">
        <v>31</v>
      </c>
      <c r="Q21" s="28" t="s">
        <v>281</v>
      </c>
      <c r="R21" s="65" t="s">
        <v>449</v>
      </c>
      <c r="S21" s="33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</row>
    <row r="22" spans="1:132" s="9" customFormat="1" ht="36" x14ac:dyDescent="0.25">
      <c r="A22" s="153" t="s">
        <v>413</v>
      </c>
      <c r="B22" s="28">
        <v>2</v>
      </c>
      <c r="C22" s="27" t="s">
        <v>417</v>
      </c>
      <c r="D22" s="27" t="s">
        <v>185</v>
      </c>
      <c r="E22" s="27" t="s">
        <v>299</v>
      </c>
      <c r="F22" s="27" t="s">
        <v>174</v>
      </c>
      <c r="G22" s="152" t="s">
        <v>132</v>
      </c>
      <c r="H22" s="28">
        <v>12</v>
      </c>
      <c r="I22" s="28">
        <v>8</v>
      </c>
      <c r="J22" s="28">
        <v>0</v>
      </c>
      <c r="K22" s="28">
        <v>0</v>
      </c>
      <c r="L22" s="28">
        <v>0</v>
      </c>
      <c r="M22" s="28">
        <v>0</v>
      </c>
      <c r="N22" s="28">
        <v>6</v>
      </c>
      <c r="O22" s="28" t="s">
        <v>30</v>
      </c>
      <c r="P22" s="28" t="s">
        <v>31</v>
      </c>
      <c r="Q22" s="28"/>
      <c r="R22" s="141" t="s">
        <v>301</v>
      </c>
      <c r="S22" s="33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</row>
    <row r="23" spans="1:132" s="9" customFormat="1" ht="36" x14ac:dyDescent="0.25">
      <c r="A23" s="153" t="s">
        <v>413</v>
      </c>
      <c r="B23" s="31">
        <v>2</v>
      </c>
      <c r="C23" s="92" t="s">
        <v>418</v>
      </c>
      <c r="D23" s="65" t="s">
        <v>185</v>
      </c>
      <c r="E23" s="27" t="s">
        <v>299</v>
      </c>
      <c r="F23" s="27" t="s">
        <v>174</v>
      </c>
      <c r="G23" s="65" t="s">
        <v>132</v>
      </c>
      <c r="H23" s="28">
        <v>12</v>
      </c>
      <c r="I23" s="28">
        <v>8</v>
      </c>
      <c r="J23" s="28">
        <v>0</v>
      </c>
      <c r="K23" s="28">
        <v>0</v>
      </c>
      <c r="L23" s="28">
        <v>0</v>
      </c>
      <c r="M23" s="28">
        <v>0</v>
      </c>
      <c r="N23" s="28">
        <v>6</v>
      </c>
      <c r="O23" s="28" t="s">
        <v>30</v>
      </c>
      <c r="P23" s="28" t="s">
        <v>31</v>
      </c>
      <c r="Q23" s="28" t="s">
        <v>300</v>
      </c>
      <c r="R23" s="65" t="s">
        <v>301</v>
      </c>
      <c r="S23" s="33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</row>
    <row r="24" spans="1:132" s="9" customFormat="1" ht="24" x14ac:dyDescent="0.25">
      <c r="A24" s="153" t="s">
        <v>413</v>
      </c>
      <c r="B24" s="31">
        <v>2</v>
      </c>
      <c r="C24" s="92" t="s">
        <v>419</v>
      </c>
      <c r="D24" s="65" t="s">
        <v>115</v>
      </c>
      <c r="E24" s="27" t="s">
        <v>216</v>
      </c>
      <c r="F24" s="27" t="s">
        <v>188</v>
      </c>
      <c r="G24" s="65" t="s">
        <v>133</v>
      </c>
      <c r="H24" s="28">
        <v>13</v>
      </c>
      <c r="I24" s="28">
        <v>8</v>
      </c>
      <c r="J24" s="28">
        <v>0</v>
      </c>
      <c r="K24" s="28">
        <v>0</v>
      </c>
      <c r="L24" s="28">
        <v>0</v>
      </c>
      <c r="M24" s="28">
        <v>0</v>
      </c>
      <c r="N24" s="28">
        <v>5</v>
      </c>
      <c r="O24" s="28" t="s">
        <v>30</v>
      </c>
      <c r="P24" s="28" t="s">
        <v>31</v>
      </c>
      <c r="Q24" s="28" t="s">
        <v>281</v>
      </c>
      <c r="R24" s="28" t="s">
        <v>302</v>
      </c>
      <c r="S24" s="33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</row>
    <row r="25" spans="1:132" s="9" customFormat="1" ht="24" x14ac:dyDescent="0.25">
      <c r="A25" s="153" t="s">
        <v>413</v>
      </c>
      <c r="B25" s="31">
        <v>2</v>
      </c>
      <c r="C25" s="92" t="s">
        <v>416</v>
      </c>
      <c r="D25" s="65" t="s">
        <v>116</v>
      </c>
      <c r="E25" s="27" t="s">
        <v>218</v>
      </c>
      <c r="F25" s="27" t="s">
        <v>166</v>
      </c>
      <c r="G25" s="65" t="s">
        <v>134</v>
      </c>
      <c r="H25" s="28">
        <v>8</v>
      </c>
      <c r="I25" s="28">
        <v>8</v>
      </c>
      <c r="J25" s="28">
        <v>0</v>
      </c>
      <c r="K25" s="28">
        <v>0</v>
      </c>
      <c r="L25" s="28">
        <v>0</v>
      </c>
      <c r="M25" s="28">
        <v>0</v>
      </c>
      <c r="N25" s="28">
        <v>5</v>
      </c>
      <c r="O25" s="28" t="s">
        <v>30</v>
      </c>
      <c r="P25" s="28" t="s">
        <v>31</v>
      </c>
      <c r="Q25" s="28" t="s">
        <v>281</v>
      </c>
      <c r="R25" s="65" t="s">
        <v>302</v>
      </c>
      <c r="S25" s="33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</row>
    <row r="26" spans="1:132" s="9" customFormat="1" ht="24" x14ac:dyDescent="0.25">
      <c r="A26" s="153" t="s">
        <v>413</v>
      </c>
      <c r="B26" s="31">
        <v>2</v>
      </c>
      <c r="C26" s="92" t="s">
        <v>323</v>
      </c>
      <c r="D26" s="65" t="s">
        <v>324</v>
      </c>
      <c r="E26" s="27" t="s">
        <v>404</v>
      </c>
      <c r="F26" s="27" t="s">
        <v>384</v>
      </c>
      <c r="G26" s="65" t="s">
        <v>302</v>
      </c>
      <c r="H26" s="28">
        <v>8</v>
      </c>
      <c r="I26" s="28">
        <v>4</v>
      </c>
      <c r="J26" s="28">
        <v>0</v>
      </c>
      <c r="K26" s="28">
        <v>0</v>
      </c>
      <c r="L26" s="28">
        <v>0</v>
      </c>
      <c r="M26" s="28">
        <v>0</v>
      </c>
      <c r="N26" s="28">
        <v>4</v>
      </c>
      <c r="O26" s="28">
        <v>0</v>
      </c>
      <c r="P26" s="28" t="s">
        <v>38</v>
      </c>
      <c r="Q26" s="28" t="s">
        <v>281</v>
      </c>
      <c r="R26" s="28" t="s">
        <v>302</v>
      </c>
      <c r="S26" s="33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</row>
    <row r="27" spans="1:132" s="9" customFormat="1" x14ac:dyDescent="0.25">
      <c r="A27" s="219" t="s">
        <v>36</v>
      </c>
      <c r="B27" s="220"/>
      <c r="C27" s="220"/>
      <c r="D27" s="220"/>
      <c r="E27" s="220"/>
      <c r="F27" s="220"/>
      <c r="G27" s="221"/>
      <c r="H27" s="35">
        <f t="shared" ref="H27:N27" si="1">SUM(H20:H26)</f>
        <v>57</v>
      </c>
      <c r="I27" s="35">
        <f t="shared" si="1"/>
        <v>36</v>
      </c>
      <c r="J27" s="35">
        <f t="shared" si="1"/>
        <v>82</v>
      </c>
      <c r="K27" s="35">
        <f t="shared" si="1"/>
        <v>10</v>
      </c>
      <c r="L27" s="35">
        <f t="shared" si="1"/>
        <v>1</v>
      </c>
      <c r="M27" s="35">
        <f t="shared" si="1"/>
        <v>0</v>
      </c>
      <c r="N27" s="35">
        <f t="shared" si="1"/>
        <v>30</v>
      </c>
      <c r="O27" s="35"/>
      <c r="P27" s="39"/>
      <c r="Q27" s="64"/>
      <c r="R27" s="64"/>
      <c r="S27" s="39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</row>
    <row r="28" spans="1:132" s="9" customFormat="1" ht="24" x14ac:dyDescent="0.25">
      <c r="A28" s="153" t="s">
        <v>413</v>
      </c>
      <c r="B28" s="31">
        <v>3</v>
      </c>
      <c r="C28" s="92" t="s">
        <v>420</v>
      </c>
      <c r="D28" s="65" t="s">
        <v>117</v>
      </c>
      <c r="E28" s="27" t="s">
        <v>224</v>
      </c>
      <c r="F28" s="27" t="s">
        <v>292</v>
      </c>
      <c r="G28" s="65" t="s">
        <v>140</v>
      </c>
      <c r="H28" s="28">
        <v>12</v>
      </c>
      <c r="I28" s="28">
        <v>0</v>
      </c>
      <c r="J28" s="28">
        <v>8</v>
      </c>
      <c r="K28" s="28">
        <v>0</v>
      </c>
      <c r="L28" s="28">
        <v>0</v>
      </c>
      <c r="M28" s="28">
        <v>0</v>
      </c>
      <c r="N28" s="28">
        <v>6</v>
      </c>
      <c r="O28" s="28" t="s">
        <v>30</v>
      </c>
      <c r="P28" s="28" t="s">
        <v>31</v>
      </c>
      <c r="Q28" s="28" t="s">
        <v>281</v>
      </c>
      <c r="R28" s="65" t="s">
        <v>229</v>
      </c>
      <c r="S28" s="33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</row>
    <row r="29" spans="1:132" s="9" customFormat="1" ht="24" x14ac:dyDescent="0.25">
      <c r="A29" s="153" t="s">
        <v>413</v>
      </c>
      <c r="B29" s="31">
        <v>3</v>
      </c>
      <c r="C29" s="92" t="s">
        <v>425</v>
      </c>
      <c r="D29" s="65" t="s">
        <v>41</v>
      </c>
      <c r="E29" s="27" t="s">
        <v>207</v>
      </c>
      <c r="F29" s="27" t="s">
        <v>293</v>
      </c>
      <c r="G29" s="65" t="s">
        <v>138</v>
      </c>
      <c r="H29" s="28">
        <v>8</v>
      </c>
      <c r="I29" s="28">
        <v>0</v>
      </c>
      <c r="J29" s="28">
        <v>4</v>
      </c>
      <c r="K29" s="28">
        <v>0</v>
      </c>
      <c r="L29" s="28">
        <v>0</v>
      </c>
      <c r="M29" s="28">
        <v>0</v>
      </c>
      <c r="N29" s="28">
        <v>4</v>
      </c>
      <c r="O29" s="28" t="s">
        <v>30</v>
      </c>
      <c r="P29" s="28" t="s">
        <v>31</v>
      </c>
      <c r="Q29" s="28" t="s">
        <v>281</v>
      </c>
      <c r="R29" s="65" t="s">
        <v>229</v>
      </c>
      <c r="S29" s="3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</row>
    <row r="30" spans="1:132" s="9" customFormat="1" ht="24" x14ac:dyDescent="0.25">
      <c r="A30" s="153" t="s">
        <v>413</v>
      </c>
      <c r="B30" s="31">
        <v>3</v>
      </c>
      <c r="C30" s="92" t="s">
        <v>423</v>
      </c>
      <c r="D30" s="65" t="s">
        <v>40</v>
      </c>
      <c r="E30" s="27" t="s">
        <v>238</v>
      </c>
      <c r="F30" s="27" t="s">
        <v>288</v>
      </c>
      <c r="G30" s="65" t="s">
        <v>137</v>
      </c>
      <c r="H30" s="28">
        <v>12</v>
      </c>
      <c r="I30" s="28">
        <v>4</v>
      </c>
      <c r="J30" s="28">
        <v>4</v>
      </c>
      <c r="K30" s="28">
        <v>0</v>
      </c>
      <c r="L30" s="28">
        <v>0</v>
      </c>
      <c r="M30" s="28">
        <v>0</v>
      </c>
      <c r="N30" s="28">
        <v>4</v>
      </c>
      <c r="O30" s="28" t="s">
        <v>476</v>
      </c>
      <c r="P30" s="28" t="s">
        <v>31</v>
      </c>
      <c r="Q30" s="28" t="s">
        <v>281</v>
      </c>
      <c r="R30" s="65" t="s">
        <v>229</v>
      </c>
      <c r="S30" s="33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</row>
    <row r="31" spans="1:132" s="9" customFormat="1" ht="24" x14ac:dyDescent="0.25">
      <c r="A31" s="153" t="s">
        <v>413</v>
      </c>
      <c r="B31" s="31">
        <v>3</v>
      </c>
      <c r="C31" s="92" t="s">
        <v>424</v>
      </c>
      <c r="D31" s="65" t="s">
        <v>176</v>
      </c>
      <c r="E31" s="27" t="s">
        <v>214</v>
      </c>
      <c r="F31" s="27" t="s">
        <v>166</v>
      </c>
      <c r="G31" s="65" t="s">
        <v>134</v>
      </c>
      <c r="H31" s="28">
        <v>12</v>
      </c>
      <c r="I31" s="28">
        <v>8</v>
      </c>
      <c r="J31" s="28">
        <v>0</v>
      </c>
      <c r="K31" s="28">
        <v>0</v>
      </c>
      <c r="L31" s="28">
        <v>0</v>
      </c>
      <c r="M31" s="28">
        <v>0</v>
      </c>
      <c r="N31" s="28">
        <v>6</v>
      </c>
      <c r="O31" s="28" t="s">
        <v>30</v>
      </c>
      <c r="P31" s="28" t="s">
        <v>31</v>
      </c>
      <c r="Q31" s="28" t="s">
        <v>281</v>
      </c>
      <c r="R31" s="65" t="s">
        <v>230</v>
      </c>
      <c r="S31" s="33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</row>
    <row r="32" spans="1:132" s="9" customFormat="1" ht="24" x14ac:dyDescent="0.25">
      <c r="A32" s="153" t="s">
        <v>413</v>
      </c>
      <c r="B32" s="31">
        <v>3</v>
      </c>
      <c r="C32" s="92" t="s">
        <v>422</v>
      </c>
      <c r="D32" s="65" t="s">
        <v>39</v>
      </c>
      <c r="E32" s="27" t="s">
        <v>219</v>
      </c>
      <c r="F32" s="27" t="s">
        <v>172</v>
      </c>
      <c r="G32" s="65" t="s">
        <v>130</v>
      </c>
      <c r="H32" s="28">
        <v>13</v>
      </c>
      <c r="I32" s="28">
        <v>8</v>
      </c>
      <c r="J32" s="28">
        <v>0</v>
      </c>
      <c r="K32" s="28">
        <v>0</v>
      </c>
      <c r="L32" s="28">
        <v>0</v>
      </c>
      <c r="M32" s="28">
        <v>0</v>
      </c>
      <c r="N32" s="28">
        <v>6</v>
      </c>
      <c r="O32" s="28" t="s">
        <v>476</v>
      </c>
      <c r="P32" s="28" t="s">
        <v>31</v>
      </c>
      <c r="Q32" s="28" t="s">
        <v>281</v>
      </c>
      <c r="R32" s="65" t="s">
        <v>233</v>
      </c>
      <c r="S32" s="33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</row>
    <row r="33" spans="1:132" s="9" customFormat="1" ht="36" x14ac:dyDescent="0.25">
      <c r="A33" s="153" t="s">
        <v>413</v>
      </c>
      <c r="B33" s="31">
        <v>3</v>
      </c>
      <c r="C33" s="92" t="s">
        <v>421</v>
      </c>
      <c r="D33" s="65" t="s">
        <v>163</v>
      </c>
      <c r="E33" s="27" t="s">
        <v>213</v>
      </c>
      <c r="F33" s="27" t="s">
        <v>164</v>
      </c>
      <c r="G33" s="65" t="s">
        <v>165</v>
      </c>
      <c r="H33" s="28">
        <v>8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4</v>
      </c>
      <c r="O33" s="28" t="s">
        <v>30</v>
      </c>
      <c r="P33" s="28" t="s">
        <v>31</v>
      </c>
      <c r="Q33" s="28" t="s">
        <v>281</v>
      </c>
      <c r="R33" s="65" t="s">
        <v>230</v>
      </c>
      <c r="S33" s="33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</row>
    <row r="34" spans="1:132" s="9" customFormat="1" x14ac:dyDescent="0.25">
      <c r="A34" s="219" t="s">
        <v>36</v>
      </c>
      <c r="B34" s="220"/>
      <c r="C34" s="220"/>
      <c r="D34" s="220"/>
      <c r="E34" s="220"/>
      <c r="F34" s="220"/>
      <c r="G34" s="221"/>
      <c r="H34" s="35">
        <f t="shared" ref="H34:N34" si="2">SUM(H28:H33)</f>
        <v>65</v>
      </c>
      <c r="I34" s="35">
        <f t="shared" si="2"/>
        <v>20</v>
      </c>
      <c r="J34" s="35">
        <f t="shared" si="2"/>
        <v>16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35">
        <f t="shared" si="2"/>
        <v>30</v>
      </c>
      <c r="O34" s="35"/>
      <c r="P34" s="39"/>
      <c r="Q34" s="64"/>
      <c r="R34" s="64"/>
      <c r="S34" s="39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</row>
    <row r="35" spans="1:132" s="9" customFormat="1" ht="24" x14ac:dyDescent="0.25">
      <c r="A35" s="153" t="s">
        <v>413</v>
      </c>
      <c r="B35" s="31">
        <v>4</v>
      </c>
      <c r="C35" s="92" t="s">
        <v>429</v>
      </c>
      <c r="D35" s="65" t="s">
        <v>199</v>
      </c>
      <c r="E35" s="27" t="s">
        <v>200</v>
      </c>
      <c r="F35" s="27" t="s">
        <v>296</v>
      </c>
      <c r="G35" s="65" t="s">
        <v>141</v>
      </c>
      <c r="H35" s="28">
        <v>8</v>
      </c>
      <c r="I35" s="28">
        <v>0</v>
      </c>
      <c r="J35" s="28">
        <v>4</v>
      </c>
      <c r="K35" s="28">
        <v>0</v>
      </c>
      <c r="L35" s="28">
        <v>0</v>
      </c>
      <c r="M35" s="28">
        <v>0</v>
      </c>
      <c r="N35" s="28">
        <v>4</v>
      </c>
      <c r="O35" s="28" t="s">
        <v>30</v>
      </c>
      <c r="P35" s="28" t="s">
        <v>31</v>
      </c>
      <c r="Q35" s="28" t="s">
        <v>281</v>
      </c>
      <c r="R35" s="65" t="s">
        <v>273</v>
      </c>
      <c r="S35" s="33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</row>
    <row r="36" spans="1:132" s="9" customFormat="1" ht="24" customHeight="1" x14ac:dyDescent="0.25">
      <c r="A36" s="153" t="s">
        <v>413</v>
      </c>
      <c r="B36" s="31">
        <v>4</v>
      </c>
      <c r="C36" s="92" t="s">
        <v>426</v>
      </c>
      <c r="D36" s="65" t="s">
        <v>191</v>
      </c>
      <c r="E36" s="27" t="s">
        <v>220</v>
      </c>
      <c r="F36" s="27" t="s">
        <v>172</v>
      </c>
      <c r="G36" s="65" t="s">
        <v>130</v>
      </c>
      <c r="H36" s="28">
        <v>8</v>
      </c>
      <c r="I36" s="28">
        <v>8</v>
      </c>
      <c r="J36" s="28">
        <v>0</v>
      </c>
      <c r="K36" s="28">
        <v>0</v>
      </c>
      <c r="L36" s="28">
        <v>0</v>
      </c>
      <c r="M36" s="28">
        <v>0</v>
      </c>
      <c r="N36" s="28">
        <v>5</v>
      </c>
      <c r="O36" s="28" t="s">
        <v>476</v>
      </c>
      <c r="P36" s="28" t="s">
        <v>31</v>
      </c>
      <c r="Q36" s="28" t="s">
        <v>281</v>
      </c>
      <c r="R36" s="65" t="s">
        <v>230</v>
      </c>
      <c r="S36" s="33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</row>
    <row r="37" spans="1:132" s="9" customFormat="1" ht="48" x14ac:dyDescent="0.25">
      <c r="A37" s="153" t="s">
        <v>413</v>
      </c>
      <c r="B37" s="31">
        <v>4</v>
      </c>
      <c r="C37" s="92" t="s">
        <v>433</v>
      </c>
      <c r="D37" s="65" t="s">
        <v>119</v>
      </c>
      <c r="E37" s="27" t="s">
        <v>432</v>
      </c>
      <c r="F37" s="27" t="s">
        <v>431</v>
      </c>
      <c r="G37" s="65" t="s">
        <v>272</v>
      </c>
      <c r="H37" s="28">
        <v>12</v>
      </c>
      <c r="I37" s="28">
        <v>8</v>
      </c>
      <c r="J37" s="28">
        <v>4</v>
      </c>
      <c r="K37" s="28">
        <v>0</v>
      </c>
      <c r="L37" s="28">
        <v>0</v>
      </c>
      <c r="M37" s="28">
        <v>0</v>
      </c>
      <c r="N37" s="28">
        <v>6</v>
      </c>
      <c r="O37" s="28" t="s">
        <v>30</v>
      </c>
      <c r="P37" s="28" t="s">
        <v>31</v>
      </c>
      <c r="Q37" s="28" t="s">
        <v>281</v>
      </c>
      <c r="R37" s="65" t="s">
        <v>230</v>
      </c>
      <c r="S37" s="33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</row>
    <row r="38" spans="1:132" s="9" customFormat="1" ht="48" x14ac:dyDescent="0.25">
      <c r="A38" s="153" t="s">
        <v>413</v>
      </c>
      <c r="B38" s="31">
        <v>4</v>
      </c>
      <c r="C38" s="92" t="s">
        <v>428</v>
      </c>
      <c r="D38" s="65" t="s">
        <v>119</v>
      </c>
      <c r="E38" s="27" t="s">
        <v>391</v>
      </c>
      <c r="F38" s="27" t="s">
        <v>289</v>
      </c>
      <c r="G38" s="65" t="s">
        <v>144</v>
      </c>
      <c r="H38" s="28">
        <v>13</v>
      </c>
      <c r="I38" s="28">
        <v>8</v>
      </c>
      <c r="J38" s="28">
        <v>0</v>
      </c>
      <c r="K38" s="28">
        <v>0</v>
      </c>
      <c r="L38" s="28">
        <v>0</v>
      </c>
      <c r="M38" s="28">
        <v>0</v>
      </c>
      <c r="N38" s="28">
        <v>6</v>
      </c>
      <c r="O38" s="28" t="s">
        <v>30</v>
      </c>
      <c r="P38" s="28" t="s">
        <v>31</v>
      </c>
      <c r="Q38" s="28" t="s">
        <v>281</v>
      </c>
      <c r="R38" s="65" t="s">
        <v>230</v>
      </c>
      <c r="S38" s="33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</row>
    <row r="39" spans="1:132" s="9" customFormat="1" ht="24" x14ac:dyDescent="0.25">
      <c r="A39" s="153" t="s">
        <v>413</v>
      </c>
      <c r="B39" s="31">
        <v>4</v>
      </c>
      <c r="C39" s="92" t="s">
        <v>323</v>
      </c>
      <c r="D39" s="65" t="s">
        <v>190</v>
      </c>
      <c r="E39" s="27" t="s">
        <v>404</v>
      </c>
      <c r="F39" s="27" t="s">
        <v>167</v>
      </c>
      <c r="G39" s="65" t="s">
        <v>168</v>
      </c>
      <c r="H39" s="28">
        <v>8</v>
      </c>
      <c r="I39" s="28">
        <v>8</v>
      </c>
      <c r="J39" s="28">
        <v>0</v>
      </c>
      <c r="K39" s="28">
        <v>0</v>
      </c>
      <c r="L39" s="28">
        <v>0</v>
      </c>
      <c r="M39" s="28">
        <v>0</v>
      </c>
      <c r="N39" s="28">
        <v>5</v>
      </c>
      <c r="O39" s="28" t="s">
        <v>30</v>
      </c>
      <c r="P39" s="28" t="s">
        <v>31</v>
      </c>
      <c r="Q39" s="28" t="s">
        <v>281</v>
      </c>
      <c r="R39" s="65" t="s">
        <v>179</v>
      </c>
      <c r="S39" s="33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</row>
    <row r="40" spans="1:132" s="9" customFormat="1" ht="24" x14ac:dyDescent="0.25">
      <c r="A40" s="153" t="s">
        <v>413</v>
      </c>
      <c r="B40" s="31">
        <v>4</v>
      </c>
      <c r="C40" s="92" t="s">
        <v>430</v>
      </c>
      <c r="D40" s="65" t="s">
        <v>306</v>
      </c>
      <c r="E40" s="27" t="s">
        <v>388</v>
      </c>
      <c r="F40" s="27" t="s">
        <v>290</v>
      </c>
      <c r="G40" s="65" t="s">
        <v>135</v>
      </c>
      <c r="H40" s="28">
        <v>0</v>
      </c>
      <c r="I40" s="28">
        <v>0</v>
      </c>
      <c r="J40" s="28">
        <v>0</v>
      </c>
      <c r="K40" s="28">
        <v>80</v>
      </c>
      <c r="L40" s="28">
        <v>0</v>
      </c>
      <c r="M40" s="28">
        <v>0</v>
      </c>
      <c r="N40" s="28">
        <v>0</v>
      </c>
      <c r="O40" s="28" t="s">
        <v>477</v>
      </c>
      <c r="P40" s="28" t="s">
        <v>31</v>
      </c>
      <c r="Q40" s="28" t="s">
        <v>282</v>
      </c>
      <c r="R40" s="65" t="s">
        <v>230</v>
      </c>
      <c r="S40" s="33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</row>
    <row r="41" spans="1:132" s="9" customFormat="1" ht="24" x14ac:dyDescent="0.25">
      <c r="A41" s="153" t="s">
        <v>413</v>
      </c>
      <c r="B41" s="31">
        <v>4</v>
      </c>
      <c r="C41" s="92" t="s">
        <v>427</v>
      </c>
      <c r="D41" s="65" t="s">
        <v>324</v>
      </c>
      <c r="E41" s="27" t="s">
        <v>404</v>
      </c>
      <c r="F41" s="27" t="s">
        <v>302</v>
      </c>
      <c r="G41" s="65" t="s">
        <v>302</v>
      </c>
      <c r="H41" s="28">
        <v>8</v>
      </c>
      <c r="I41" s="28">
        <v>4</v>
      </c>
      <c r="J41" s="28">
        <v>0</v>
      </c>
      <c r="K41" s="28">
        <v>0</v>
      </c>
      <c r="L41" s="28">
        <v>0</v>
      </c>
      <c r="M41" s="28">
        <v>0</v>
      </c>
      <c r="N41" s="28">
        <v>4</v>
      </c>
      <c r="O41" s="28">
        <v>0</v>
      </c>
      <c r="P41" s="28" t="s">
        <v>38</v>
      </c>
      <c r="Q41" s="28"/>
      <c r="R41" s="65" t="s">
        <v>302</v>
      </c>
      <c r="S41" s="33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</row>
    <row r="42" spans="1:132" s="9" customFormat="1" x14ac:dyDescent="0.25">
      <c r="A42" s="219" t="s">
        <v>36</v>
      </c>
      <c r="B42" s="220"/>
      <c r="C42" s="220"/>
      <c r="D42" s="220"/>
      <c r="E42" s="220"/>
      <c r="F42" s="220"/>
      <c r="G42" s="221"/>
      <c r="H42" s="35">
        <f t="shared" ref="H42:N42" si="3">SUM(H35:H39)</f>
        <v>49</v>
      </c>
      <c r="I42" s="35">
        <f t="shared" si="3"/>
        <v>32</v>
      </c>
      <c r="J42" s="35">
        <f t="shared" si="3"/>
        <v>8</v>
      </c>
      <c r="K42" s="35">
        <f t="shared" si="3"/>
        <v>0</v>
      </c>
      <c r="L42" s="35">
        <f t="shared" si="3"/>
        <v>0</v>
      </c>
      <c r="M42" s="35">
        <f t="shared" si="3"/>
        <v>0</v>
      </c>
      <c r="N42" s="35">
        <f t="shared" si="3"/>
        <v>26</v>
      </c>
      <c r="O42" s="39"/>
      <c r="P42" s="39"/>
      <c r="Q42" s="64"/>
      <c r="R42" s="64"/>
      <c r="S42" s="39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</row>
    <row r="43" spans="1:132" s="9" customFormat="1" ht="48" x14ac:dyDescent="0.25">
      <c r="A43" s="153" t="s">
        <v>413</v>
      </c>
      <c r="B43" s="31">
        <v>5</v>
      </c>
      <c r="C43" s="92" t="s">
        <v>437</v>
      </c>
      <c r="D43" s="65" t="s">
        <v>271</v>
      </c>
      <c r="E43" s="27" t="s">
        <v>392</v>
      </c>
      <c r="F43" s="27" t="s">
        <v>297</v>
      </c>
      <c r="G43" s="27" t="s">
        <v>272</v>
      </c>
      <c r="H43" s="28">
        <v>4</v>
      </c>
      <c r="I43" s="28">
        <v>8</v>
      </c>
      <c r="J43" s="28">
        <v>0</v>
      </c>
      <c r="K43" s="28">
        <v>0</v>
      </c>
      <c r="L43" s="28">
        <v>0</v>
      </c>
      <c r="M43" s="28">
        <v>0</v>
      </c>
      <c r="N43" s="28">
        <v>5</v>
      </c>
      <c r="O43" s="28" t="s">
        <v>476</v>
      </c>
      <c r="P43" s="28" t="s">
        <v>31</v>
      </c>
      <c r="Q43" s="28" t="s">
        <v>281</v>
      </c>
      <c r="R43" s="65" t="s">
        <v>235</v>
      </c>
      <c r="S43" s="33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</row>
    <row r="44" spans="1:132" s="9" customFormat="1" ht="24" x14ac:dyDescent="0.25">
      <c r="A44" s="153" t="s">
        <v>413</v>
      </c>
      <c r="B44" s="31">
        <v>5</v>
      </c>
      <c r="C44" s="92" t="s">
        <v>436</v>
      </c>
      <c r="D44" s="65" t="s">
        <v>175</v>
      </c>
      <c r="E44" s="27" t="s">
        <v>189</v>
      </c>
      <c r="F44" s="27" t="s">
        <v>170</v>
      </c>
      <c r="G44" s="27" t="s">
        <v>171</v>
      </c>
      <c r="H44" s="28">
        <v>12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4</v>
      </c>
      <c r="O44" s="28" t="s">
        <v>30</v>
      </c>
      <c r="P44" s="28" t="s">
        <v>31</v>
      </c>
      <c r="Q44" s="28" t="s">
        <v>281</v>
      </c>
      <c r="R44" s="65" t="s">
        <v>230</v>
      </c>
      <c r="S44" s="33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</row>
    <row r="45" spans="1:132" s="9" customFormat="1" ht="36" x14ac:dyDescent="0.25">
      <c r="A45" s="153" t="s">
        <v>413</v>
      </c>
      <c r="B45" s="31">
        <v>5</v>
      </c>
      <c r="C45" s="92" t="s">
        <v>435</v>
      </c>
      <c r="D45" s="65" t="s">
        <v>42</v>
      </c>
      <c r="E45" s="27" t="s">
        <v>239</v>
      </c>
      <c r="F45" s="27" t="s">
        <v>291</v>
      </c>
      <c r="G45" s="27" t="s">
        <v>142</v>
      </c>
      <c r="H45" s="28">
        <v>12</v>
      </c>
      <c r="I45" s="28">
        <v>0</v>
      </c>
      <c r="J45" s="28">
        <v>8</v>
      </c>
      <c r="K45" s="28">
        <v>0</v>
      </c>
      <c r="L45" s="28">
        <v>0</v>
      </c>
      <c r="M45" s="28">
        <v>0</v>
      </c>
      <c r="N45" s="28">
        <v>5</v>
      </c>
      <c r="O45" s="28" t="s">
        <v>30</v>
      </c>
      <c r="P45" s="28" t="s">
        <v>31</v>
      </c>
      <c r="Q45" s="28" t="s">
        <v>281</v>
      </c>
      <c r="R45" s="65">
        <v>0</v>
      </c>
      <c r="S45" s="33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</row>
    <row r="46" spans="1:132" s="9" customFormat="1" ht="24" x14ac:dyDescent="0.25">
      <c r="A46" s="153" t="s">
        <v>413</v>
      </c>
      <c r="B46" s="31">
        <v>5</v>
      </c>
      <c r="C46" s="92" t="s">
        <v>434</v>
      </c>
      <c r="D46" s="65" t="s">
        <v>178</v>
      </c>
      <c r="E46" s="27" t="s">
        <v>212</v>
      </c>
      <c r="F46" s="27" t="s">
        <v>196</v>
      </c>
      <c r="G46" s="27" t="s">
        <v>197</v>
      </c>
      <c r="H46" s="28">
        <v>8</v>
      </c>
      <c r="I46" s="28">
        <v>8</v>
      </c>
      <c r="J46" s="28">
        <v>0</v>
      </c>
      <c r="K46" s="28">
        <v>0</v>
      </c>
      <c r="L46" s="28">
        <v>0</v>
      </c>
      <c r="M46" s="28">
        <v>0</v>
      </c>
      <c r="N46" s="28">
        <v>5</v>
      </c>
      <c r="O46" s="28" t="s">
        <v>30</v>
      </c>
      <c r="P46" s="28" t="s">
        <v>31</v>
      </c>
      <c r="Q46" s="28" t="s">
        <v>281</v>
      </c>
      <c r="R46" s="65" t="s">
        <v>234</v>
      </c>
      <c r="S46" s="33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</row>
    <row r="47" spans="1:132" s="9" customFormat="1" ht="24" x14ac:dyDescent="0.25">
      <c r="A47" s="153" t="s">
        <v>413</v>
      </c>
      <c r="B47" s="31">
        <v>5</v>
      </c>
      <c r="C47" s="92" t="s">
        <v>350</v>
      </c>
      <c r="D47" s="65" t="s">
        <v>473</v>
      </c>
      <c r="E47" s="27" t="s">
        <v>403</v>
      </c>
      <c r="F47" s="27" t="s">
        <v>302</v>
      </c>
      <c r="G47" s="28" t="s">
        <v>302</v>
      </c>
      <c r="H47" s="28">
        <v>8</v>
      </c>
      <c r="I47" s="28">
        <v>8</v>
      </c>
      <c r="J47" s="28">
        <v>0</v>
      </c>
      <c r="K47" s="28">
        <v>0</v>
      </c>
      <c r="L47" s="28">
        <v>0</v>
      </c>
      <c r="M47" s="28">
        <v>0</v>
      </c>
      <c r="N47" s="28">
        <v>5</v>
      </c>
      <c r="O47" s="28"/>
      <c r="P47" s="28" t="s">
        <v>44</v>
      </c>
      <c r="Q47" s="28" t="s">
        <v>281</v>
      </c>
      <c r="R47" s="28" t="s">
        <v>302</v>
      </c>
      <c r="S47" s="33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</row>
    <row r="48" spans="1:132" s="9" customFormat="1" ht="24" x14ac:dyDescent="0.25">
      <c r="A48" s="153" t="s">
        <v>413</v>
      </c>
      <c r="B48" s="31">
        <v>5</v>
      </c>
      <c r="C48" s="92" t="s">
        <v>350</v>
      </c>
      <c r="D48" s="65" t="s">
        <v>473</v>
      </c>
      <c r="E48" s="27" t="s">
        <v>403</v>
      </c>
      <c r="F48" s="27" t="s">
        <v>302</v>
      </c>
      <c r="G48" s="28" t="s">
        <v>302</v>
      </c>
      <c r="H48" s="28">
        <v>12</v>
      </c>
      <c r="I48" s="28">
        <v>8</v>
      </c>
      <c r="J48" s="28">
        <v>0</v>
      </c>
      <c r="K48" s="28">
        <v>0</v>
      </c>
      <c r="L48" s="28">
        <v>0</v>
      </c>
      <c r="M48" s="28">
        <v>0</v>
      </c>
      <c r="N48" s="28">
        <v>6</v>
      </c>
      <c r="O48" s="28"/>
      <c r="P48" s="28" t="s">
        <v>44</v>
      </c>
      <c r="Q48" s="28" t="s">
        <v>281</v>
      </c>
      <c r="R48" s="28" t="s">
        <v>302</v>
      </c>
      <c r="S48" s="33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</row>
    <row r="49" spans="1:132" s="9" customFormat="1" x14ac:dyDescent="0.25">
      <c r="A49" s="219" t="s">
        <v>36</v>
      </c>
      <c r="B49" s="220"/>
      <c r="C49" s="220"/>
      <c r="D49" s="220"/>
      <c r="E49" s="220"/>
      <c r="F49" s="220"/>
      <c r="G49" s="221"/>
      <c r="H49" s="35">
        <f t="shared" ref="H49:N49" si="4">SUM(H43:H48)</f>
        <v>56</v>
      </c>
      <c r="I49" s="35">
        <f t="shared" si="4"/>
        <v>32</v>
      </c>
      <c r="J49" s="35">
        <f t="shared" si="4"/>
        <v>8</v>
      </c>
      <c r="K49" s="35">
        <f t="shared" si="4"/>
        <v>0</v>
      </c>
      <c r="L49" s="35">
        <f t="shared" si="4"/>
        <v>0</v>
      </c>
      <c r="M49" s="35">
        <f t="shared" si="4"/>
        <v>0</v>
      </c>
      <c r="N49" s="35">
        <f t="shared" si="4"/>
        <v>30</v>
      </c>
      <c r="O49" s="39"/>
      <c r="P49" s="39"/>
      <c r="Q49" s="64"/>
      <c r="R49" s="64"/>
      <c r="S49" s="39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</row>
    <row r="50" spans="1:132" s="9" customFormat="1" ht="24" x14ac:dyDescent="0.25">
      <c r="A50" s="153" t="s">
        <v>413</v>
      </c>
      <c r="B50" s="31">
        <v>6</v>
      </c>
      <c r="C50" s="92" t="s">
        <v>438</v>
      </c>
      <c r="D50" s="65" t="s">
        <v>201</v>
      </c>
      <c r="E50" s="27" t="s">
        <v>202</v>
      </c>
      <c r="F50" s="27" t="s">
        <v>173</v>
      </c>
      <c r="G50" s="65" t="s">
        <v>131</v>
      </c>
      <c r="H50" s="28">
        <v>8</v>
      </c>
      <c r="I50" s="28">
        <v>0</v>
      </c>
      <c r="J50" s="28">
        <v>4</v>
      </c>
      <c r="K50" s="28">
        <v>0</v>
      </c>
      <c r="L50" s="28">
        <v>0</v>
      </c>
      <c r="M50" s="28">
        <v>0</v>
      </c>
      <c r="N50" s="28">
        <v>4</v>
      </c>
      <c r="O50" s="28" t="s">
        <v>30</v>
      </c>
      <c r="P50" s="28" t="s">
        <v>31</v>
      </c>
      <c r="Q50" s="28" t="s">
        <v>281</v>
      </c>
      <c r="R50" s="65" t="s">
        <v>229</v>
      </c>
      <c r="S50" s="33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</row>
    <row r="51" spans="1:132" s="9" customFormat="1" ht="36" x14ac:dyDescent="0.25">
      <c r="A51" s="153" t="s">
        <v>413</v>
      </c>
      <c r="B51" s="31">
        <v>6</v>
      </c>
      <c r="C51" s="92" t="s">
        <v>439</v>
      </c>
      <c r="D51" s="65" t="s">
        <v>357</v>
      </c>
      <c r="E51" s="27" t="s">
        <v>402</v>
      </c>
      <c r="F51" s="27" t="s">
        <v>172</v>
      </c>
      <c r="G51" s="65" t="s">
        <v>130</v>
      </c>
      <c r="H51" s="28">
        <v>12</v>
      </c>
      <c r="I51" s="28">
        <v>0</v>
      </c>
      <c r="J51" s="28">
        <v>0</v>
      </c>
      <c r="K51" s="28">
        <v>80</v>
      </c>
      <c r="L51" s="28">
        <v>10</v>
      </c>
      <c r="M51" s="28">
        <v>0</v>
      </c>
      <c r="N51" s="28">
        <v>0</v>
      </c>
      <c r="O51" s="28" t="s">
        <v>34</v>
      </c>
      <c r="P51" s="28" t="s">
        <v>31</v>
      </c>
      <c r="Q51" s="28" t="s">
        <v>282</v>
      </c>
      <c r="R51" s="65" t="s">
        <v>302</v>
      </c>
      <c r="S51" s="33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</row>
    <row r="52" spans="1:132" s="9" customFormat="1" ht="36" x14ac:dyDescent="0.25">
      <c r="A52" s="153" t="s">
        <v>413</v>
      </c>
      <c r="B52" s="31">
        <v>6</v>
      </c>
      <c r="C52" s="92" t="s">
        <v>440</v>
      </c>
      <c r="D52" s="65" t="s">
        <v>225</v>
      </c>
      <c r="E52" s="27" t="s">
        <v>83</v>
      </c>
      <c r="F52" s="27" t="s">
        <v>298</v>
      </c>
      <c r="G52" s="65" t="s">
        <v>143</v>
      </c>
      <c r="H52" s="28">
        <v>13</v>
      </c>
      <c r="I52" s="28">
        <v>4</v>
      </c>
      <c r="J52" s="28">
        <v>8</v>
      </c>
      <c r="K52" s="28">
        <v>0</v>
      </c>
      <c r="L52" s="28">
        <v>0</v>
      </c>
      <c r="M52" s="28">
        <v>0</v>
      </c>
      <c r="N52" s="28">
        <v>6</v>
      </c>
      <c r="O52" s="28" t="s">
        <v>30</v>
      </c>
      <c r="P52" s="28" t="s">
        <v>31</v>
      </c>
      <c r="Q52" s="28" t="s">
        <v>281</v>
      </c>
      <c r="R52" s="65" t="s">
        <v>302</v>
      </c>
      <c r="S52" s="33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</row>
    <row r="53" spans="1:132" s="9" customFormat="1" ht="24" x14ac:dyDescent="0.25">
      <c r="A53" s="153" t="s">
        <v>413</v>
      </c>
      <c r="B53" s="31">
        <v>6</v>
      </c>
      <c r="C53" s="92" t="s">
        <v>441</v>
      </c>
      <c r="D53" s="65" t="s">
        <v>120</v>
      </c>
      <c r="E53" s="27" t="s">
        <v>227</v>
      </c>
      <c r="F53" s="27" t="s">
        <v>121</v>
      </c>
      <c r="G53" s="65" t="s">
        <v>145</v>
      </c>
      <c r="H53" s="28">
        <v>8</v>
      </c>
      <c r="I53" s="28">
        <v>8</v>
      </c>
      <c r="J53" s="28">
        <v>0</v>
      </c>
      <c r="K53" s="28">
        <v>0</v>
      </c>
      <c r="L53" s="28">
        <v>0</v>
      </c>
      <c r="M53" s="28">
        <v>0</v>
      </c>
      <c r="N53" s="28">
        <v>6</v>
      </c>
      <c r="O53" s="28" t="s">
        <v>30</v>
      </c>
      <c r="P53" s="28" t="s">
        <v>31</v>
      </c>
      <c r="Q53" s="28" t="s">
        <v>281</v>
      </c>
      <c r="R53" s="65" t="s">
        <v>230</v>
      </c>
      <c r="S53" s="33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</row>
    <row r="54" spans="1:132" s="9" customFormat="1" ht="24" x14ac:dyDescent="0.25">
      <c r="A54" s="153" t="s">
        <v>413</v>
      </c>
      <c r="B54" s="31">
        <v>6</v>
      </c>
      <c r="C54" s="92" t="s">
        <v>323</v>
      </c>
      <c r="D54" s="65" t="s">
        <v>324</v>
      </c>
      <c r="E54" s="27" t="s">
        <v>404</v>
      </c>
      <c r="F54" s="27" t="s">
        <v>302</v>
      </c>
      <c r="G54" s="28" t="s">
        <v>302</v>
      </c>
      <c r="H54" s="28">
        <v>8</v>
      </c>
      <c r="I54" s="28">
        <v>4</v>
      </c>
      <c r="J54" s="28">
        <v>0</v>
      </c>
      <c r="K54" s="28">
        <v>0</v>
      </c>
      <c r="L54" s="28">
        <v>0</v>
      </c>
      <c r="M54" s="28">
        <v>0</v>
      </c>
      <c r="N54" s="28">
        <v>4</v>
      </c>
      <c r="O54" s="28"/>
      <c r="P54" s="28" t="s">
        <v>38</v>
      </c>
      <c r="Q54" s="28" t="s">
        <v>281</v>
      </c>
      <c r="R54" s="28" t="s">
        <v>302</v>
      </c>
      <c r="S54" s="33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</row>
    <row r="55" spans="1:132" s="9" customFormat="1" ht="24" x14ac:dyDescent="0.25">
      <c r="A55" s="153" t="s">
        <v>413</v>
      </c>
      <c r="B55" s="31">
        <v>6</v>
      </c>
      <c r="C55" s="77" t="s">
        <v>350</v>
      </c>
      <c r="D55" s="65" t="s">
        <v>473</v>
      </c>
      <c r="E55" s="110" t="s">
        <v>403</v>
      </c>
      <c r="F55" s="27" t="s">
        <v>302</v>
      </c>
      <c r="G55" s="28" t="s">
        <v>302</v>
      </c>
      <c r="H55" s="28">
        <v>13</v>
      </c>
      <c r="I55" s="28">
        <v>8</v>
      </c>
      <c r="J55" s="28">
        <v>0</v>
      </c>
      <c r="K55" s="28">
        <v>0</v>
      </c>
      <c r="L55" s="28">
        <v>0</v>
      </c>
      <c r="M55" s="28">
        <v>0</v>
      </c>
      <c r="N55" s="28">
        <v>6</v>
      </c>
      <c r="O55" s="28"/>
      <c r="P55" s="28" t="s">
        <v>44</v>
      </c>
      <c r="Q55" s="28" t="s">
        <v>281</v>
      </c>
      <c r="R55" s="28"/>
      <c r="S55" s="33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</row>
    <row r="56" spans="1:132" s="9" customFormat="1" ht="24" x14ac:dyDescent="0.25">
      <c r="A56" s="153" t="s">
        <v>413</v>
      </c>
      <c r="B56" s="31">
        <v>6</v>
      </c>
      <c r="C56" s="77" t="s">
        <v>350</v>
      </c>
      <c r="D56" s="65" t="s">
        <v>473</v>
      </c>
      <c r="E56" s="110" t="s">
        <v>403</v>
      </c>
      <c r="F56" s="27" t="s">
        <v>302</v>
      </c>
      <c r="G56" s="28" t="s">
        <v>302</v>
      </c>
      <c r="H56" s="28">
        <v>4</v>
      </c>
      <c r="I56" s="28">
        <v>0</v>
      </c>
      <c r="J56" s="28">
        <v>8</v>
      </c>
      <c r="K56" s="28">
        <v>0</v>
      </c>
      <c r="L56" s="28">
        <v>0</v>
      </c>
      <c r="M56" s="28">
        <v>0</v>
      </c>
      <c r="N56" s="28">
        <v>4</v>
      </c>
      <c r="O56" s="28"/>
      <c r="P56" s="28" t="s">
        <v>44</v>
      </c>
      <c r="Q56" s="28" t="s">
        <v>281</v>
      </c>
      <c r="R56" s="28"/>
      <c r="S56" s="33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</row>
    <row r="57" spans="1:132" s="9" customFormat="1" ht="14.45" customHeight="1" x14ac:dyDescent="0.25">
      <c r="A57" s="219" t="s">
        <v>36</v>
      </c>
      <c r="B57" s="220"/>
      <c r="C57" s="220"/>
      <c r="D57" s="220"/>
      <c r="E57" s="220"/>
      <c r="F57" s="220"/>
      <c r="G57" s="221"/>
      <c r="H57" s="35">
        <f t="shared" ref="H57:M57" si="5">SUM(H50:H54)</f>
        <v>49</v>
      </c>
      <c r="I57" s="35">
        <f t="shared" si="5"/>
        <v>16</v>
      </c>
      <c r="J57" s="35">
        <f t="shared" si="5"/>
        <v>12</v>
      </c>
      <c r="K57" s="35">
        <f t="shared" si="5"/>
        <v>80</v>
      </c>
      <c r="L57" s="35">
        <f t="shared" si="5"/>
        <v>10</v>
      </c>
      <c r="M57" s="35">
        <f t="shared" si="5"/>
        <v>0</v>
      </c>
      <c r="N57" s="35">
        <f>SUM(N50:N56)</f>
        <v>30</v>
      </c>
      <c r="O57" s="39"/>
      <c r="P57" s="39"/>
      <c r="Q57" s="64"/>
      <c r="R57" s="64"/>
      <c r="S57" s="39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</row>
    <row r="58" spans="1:132" s="9" customFormat="1" ht="36" x14ac:dyDescent="0.25">
      <c r="A58" s="153" t="s">
        <v>413</v>
      </c>
      <c r="B58" s="31">
        <v>7</v>
      </c>
      <c r="C58" s="92" t="s">
        <v>443</v>
      </c>
      <c r="D58" s="65" t="s">
        <v>148</v>
      </c>
      <c r="E58" s="27" t="s">
        <v>395</v>
      </c>
      <c r="F58" s="27" t="s">
        <v>172</v>
      </c>
      <c r="G58" s="65" t="s">
        <v>130</v>
      </c>
      <c r="H58" s="28">
        <v>0</v>
      </c>
      <c r="I58" s="28">
        <v>8</v>
      </c>
      <c r="J58" s="28">
        <v>0</v>
      </c>
      <c r="K58" s="28">
        <v>0</v>
      </c>
      <c r="L58" s="28">
        <v>0</v>
      </c>
      <c r="M58" s="28">
        <v>0</v>
      </c>
      <c r="N58" s="28">
        <v>8</v>
      </c>
      <c r="O58" s="28" t="s">
        <v>476</v>
      </c>
      <c r="P58" s="28" t="s">
        <v>31</v>
      </c>
      <c r="Q58" s="28" t="s">
        <v>281</v>
      </c>
      <c r="R58" s="65" t="s">
        <v>232</v>
      </c>
      <c r="S58" s="33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</row>
    <row r="59" spans="1:132" s="9" customFormat="1" ht="36" x14ac:dyDescent="0.25">
      <c r="A59" s="153" t="s">
        <v>413</v>
      </c>
      <c r="B59" s="31">
        <v>7</v>
      </c>
      <c r="C59" s="92" t="s">
        <v>442</v>
      </c>
      <c r="D59" s="65" t="s">
        <v>122</v>
      </c>
      <c r="E59" s="27" t="s">
        <v>222</v>
      </c>
      <c r="F59" s="27" t="s">
        <v>172</v>
      </c>
      <c r="G59" s="65" t="s">
        <v>130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5</v>
      </c>
      <c r="N59" s="28">
        <v>15</v>
      </c>
      <c r="O59" s="28" t="s">
        <v>476</v>
      </c>
      <c r="P59" s="28" t="s">
        <v>31</v>
      </c>
      <c r="Q59" s="28" t="s">
        <v>281</v>
      </c>
      <c r="R59" s="65" t="s">
        <v>231</v>
      </c>
      <c r="S59" s="33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</row>
    <row r="60" spans="1:132" s="9" customFormat="1" ht="24" x14ac:dyDescent="0.25">
      <c r="A60" s="153" t="s">
        <v>413</v>
      </c>
      <c r="B60" s="31">
        <v>7</v>
      </c>
      <c r="C60" s="92" t="s">
        <v>350</v>
      </c>
      <c r="D60" s="65" t="s">
        <v>351</v>
      </c>
      <c r="E60" s="27" t="s">
        <v>403</v>
      </c>
      <c r="F60" s="27" t="s">
        <v>302</v>
      </c>
      <c r="G60" s="32"/>
      <c r="H60" s="28">
        <v>8</v>
      </c>
      <c r="I60" s="28">
        <v>4</v>
      </c>
      <c r="J60" s="28">
        <v>0</v>
      </c>
      <c r="K60" s="28">
        <v>0</v>
      </c>
      <c r="L60" s="28">
        <v>0</v>
      </c>
      <c r="M60" s="28">
        <v>0</v>
      </c>
      <c r="N60" s="28">
        <v>4</v>
      </c>
      <c r="O60" s="28"/>
      <c r="P60" s="28" t="s">
        <v>44</v>
      </c>
      <c r="Q60" s="28" t="s">
        <v>281</v>
      </c>
      <c r="R60" s="28" t="s">
        <v>302</v>
      </c>
      <c r="S60" s="33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</row>
    <row r="61" spans="1:132" s="9" customFormat="1" ht="36" x14ac:dyDescent="0.25">
      <c r="A61" s="153" t="s">
        <v>413</v>
      </c>
      <c r="B61" s="31">
        <v>7</v>
      </c>
      <c r="C61" s="92" t="s">
        <v>323</v>
      </c>
      <c r="D61" s="65" t="s">
        <v>324</v>
      </c>
      <c r="E61" s="27" t="s">
        <v>83</v>
      </c>
      <c r="F61" s="27" t="s">
        <v>302</v>
      </c>
      <c r="G61" s="32"/>
      <c r="H61" s="28">
        <v>8</v>
      </c>
      <c r="I61" s="28">
        <v>4</v>
      </c>
      <c r="J61" s="28">
        <v>0</v>
      </c>
      <c r="K61" s="28">
        <v>0</v>
      </c>
      <c r="L61" s="28">
        <v>0</v>
      </c>
      <c r="M61" s="28">
        <v>0</v>
      </c>
      <c r="N61" s="28">
        <v>3</v>
      </c>
      <c r="O61" s="28"/>
      <c r="P61" s="28" t="s">
        <v>38</v>
      </c>
      <c r="Q61" s="28" t="s">
        <v>281</v>
      </c>
      <c r="R61" s="28" t="s">
        <v>302</v>
      </c>
      <c r="S61" s="33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</row>
    <row r="62" spans="1:132" s="9" customFormat="1" ht="14.45" customHeight="1" x14ac:dyDescent="0.25">
      <c r="A62" s="219" t="s">
        <v>36</v>
      </c>
      <c r="B62" s="220"/>
      <c r="C62" s="220"/>
      <c r="D62" s="220"/>
      <c r="E62" s="220"/>
      <c r="F62" s="220"/>
      <c r="G62" s="221"/>
      <c r="H62" s="35">
        <f>SUM(H58:H61)</f>
        <v>16</v>
      </c>
      <c r="I62" s="35">
        <f t="shared" ref="I62:N62" si="6">SUM(I58:I61)</f>
        <v>16</v>
      </c>
      <c r="J62" s="35">
        <f t="shared" si="6"/>
        <v>0</v>
      </c>
      <c r="K62" s="35">
        <f t="shared" si="6"/>
        <v>0</v>
      </c>
      <c r="L62" s="35">
        <f t="shared" si="6"/>
        <v>0</v>
      </c>
      <c r="M62" s="35">
        <f t="shared" si="6"/>
        <v>5</v>
      </c>
      <c r="N62" s="35">
        <f t="shared" si="6"/>
        <v>30</v>
      </c>
      <c r="O62" s="39"/>
      <c r="P62" s="39"/>
      <c r="Q62" s="39"/>
      <c r="R62" s="64"/>
      <c r="S62" s="39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</row>
    <row r="63" spans="1:132" s="9" customFormat="1" ht="14.45" customHeight="1" x14ac:dyDescent="0.25">
      <c r="A63" s="219" t="s">
        <v>92</v>
      </c>
      <c r="B63" s="220"/>
      <c r="C63" s="220"/>
      <c r="D63" s="220"/>
      <c r="E63" s="220"/>
      <c r="F63" s="220"/>
      <c r="G63" s="221"/>
      <c r="H63" s="35">
        <f>H19+H27+H34+H42+H49+H57+H62</f>
        <v>378</v>
      </c>
      <c r="I63" s="35">
        <f>I19+I27+I34+I42+I49+I57+I62</f>
        <v>176</v>
      </c>
      <c r="J63" s="35">
        <f>J19+J27+J34+J42+J49+J57+J62</f>
        <v>163</v>
      </c>
      <c r="K63" s="35">
        <f>(K19+K27+K34+K42+K49+K57+K62)*8</f>
        <v>720</v>
      </c>
      <c r="L63" s="35">
        <f>L19+L27+L34+L42+L49+L57+L62</f>
        <v>11</v>
      </c>
      <c r="M63" s="35">
        <f>M19+M27+M34+M42+M49+M57+M62</f>
        <v>5</v>
      </c>
      <c r="N63" s="35">
        <f>N19+N27+N34+N42+N49+N57+N62</f>
        <v>206</v>
      </c>
      <c r="O63" s="39"/>
      <c r="P63" s="39"/>
      <c r="Q63" s="39"/>
      <c r="R63" s="64"/>
      <c r="S63" s="39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</row>
    <row r="64" spans="1:132" s="9" customFormat="1" x14ac:dyDescent="0.25">
      <c r="A64" s="9" t="str">
        <f>IF(Nappali!A78="","",Nappali!A78)</f>
        <v>A 2. félévben 2 hetes Anyag-, gép- és üzemismereti gyakorlat, 80 óra kiméretben</v>
      </c>
      <c r="B64" s="45"/>
      <c r="G64" s="21"/>
      <c r="O64" s="11"/>
      <c r="P64" s="11"/>
      <c r="Q64" s="11"/>
      <c r="R64" s="21"/>
      <c r="S64" s="1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</row>
    <row r="65" spans="1:132" s="9" customFormat="1" x14ac:dyDescent="0.25">
      <c r="A65" s="9" t="str">
        <f>IF(Nappali!A79="","",Nappali!A79)</f>
        <v>A 4. félévben nyáron 2 hetes Vállalkozás-vezetési gyakorlat 80 óra kiméretben.</v>
      </c>
      <c r="B65" s="45"/>
      <c r="G65" s="21"/>
      <c r="O65" s="11"/>
      <c r="P65" s="11"/>
      <c r="Q65" s="11"/>
      <c r="R65" s="21"/>
      <c r="S65" s="1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</row>
    <row r="66" spans="1:132" s="9" customFormat="1" x14ac:dyDescent="0.25">
      <c r="A66" s="9" t="str">
        <f>IF(Nappali!A80="","",Nappali!A80)</f>
        <v>Vizsgaidőszak és szakdolgozat elkészítése: október-novemberben (6. hét).</v>
      </c>
      <c r="B66" s="45"/>
      <c r="G66" s="21"/>
      <c r="O66" s="11"/>
      <c r="P66" s="11"/>
      <c r="Q66" s="11"/>
      <c r="R66" s="21"/>
      <c r="S66" s="1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</row>
    <row r="67" spans="1:132" s="9" customFormat="1" x14ac:dyDescent="0.25">
      <c r="A67" s="9" t="str">
        <f>IF(Nappali!A81="","",Nappali!A81)</f>
        <v xml:space="preserve">Záróvizsga-időszak: december vége, diplomaosztó: január. </v>
      </c>
      <c r="B67" s="45"/>
      <c r="G67" s="21"/>
      <c r="O67" s="11"/>
      <c r="P67" s="11"/>
      <c r="Q67" s="11"/>
      <c r="R67" s="21"/>
      <c r="S67" s="1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</row>
    <row r="68" spans="1:132" s="9" customFormat="1" x14ac:dyDescent="0.25">
      <c r="B68" s="45"/>
      <c r="G68" s="21"/>
      <c r="O68" s="11"/>
      <c r="P68" s="11"/>
      <c r="Q68" s="11"/>
      <c r="R68" s="21"/>
      <c r="S68" s="1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</row>
    <row r="69" spans="1:132" s="9" customFormat="1" ht="14.45" customHeight="1" x14ac:dyDescent="0.25">
      <c r="A69" s="222" t="s">
        <v>49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</row>
    <row r="70" spans="1:132" s="9" customFormat="1" x14ac:dyDescent="0.25">
      <c r="A70" s="223" t="str">
        <f>IF(Nappali!A84="","",Nappali!A84)</f>
        <v>Termelés- és minőségmenedzsment specializáció</v>
      </c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5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</row>
    <row r="71" spans="1:132" s="9" customFormat="1" x14ac:dyDescent="0.25">
      <c r="A71" s="213" t="str">
        <f>IF(Nappali!A85="","",Nappali!A85)</f>
        <v>Specializáció-felelős:  Dr. Kovács Imre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5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</row>
    <row r="72" spans="1:132" s="73" customFormat="1" ht="36" x14ac:dyDescent="0.25">
      <c r="A72" s="153" t="s">
        <v>475</v>
      </c>
      <c r="B72" s="30">
        <v>5</v>
      </c>
      <c r="C72" s="92" t="s">
        <v>445</v>
      </c>
      <c r="D72" s="65" t="s">
        <v>125</v>
      </c>
      <c r="E72" s="27" t="s">
        <v>396</v>
      </c>
      <c r="F72" s="27" t="s">
        <v>289</v>
      </c>
      <c r="G72" s="28" t="s">
        <v>144</v>
      </c>
      <c r="H72" s="28">
        <v>13</v>
      </c>
      <c r="I72" s="28">
        <v>8</v>
      </c>
      <c r="J72" s="28">
        <v>0</v>
      </c>
      <c r="K72" s="28">
        <v>0</v>
      </c>
      <c r="L72" s="28">
        <v>0</v>
      </c>
      <c r="M72" s="28">
        <v>0</v>
      </c>
      <c r="N72" s="28">
        <v>6</v>
      </c>
      <c r="O72" s="28" t="s">
        <v>30</v>
      </c>
      <c r="P72" s="28" t="s">
        <v>44</v>
      </c>
      <c r="Q72" s="33"/>
      <c r="R72" s="65" t="s">
        <v>302</v>
      </c>
      <c r="S72" s="30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</row>
    <row r="73" spans="1:132" s="80" customFormat="1" ht="48" x14ac:dyDescent="0.25">
      <c r="A73" s="153" t="s">
        <v>475</v>
      </c>
      <c r="B73" s="30">
        <v>5</v>
      </c>
      <c r="C73" s="92" t="s">
        <v>444</v>
      </c>
      <c r="D73" s="65" t="s">
        <v>169</v>
      </c>
      <c r="E73" s="27" t="s">
        <v>397</v>
      </c>
      <c r="F73" s="27" t="s">
        <v>290</v>
      </c>
      <c r="G73" s="28" t="s">
        <v>135</v>
      </c>
      <c r="H73" s="28">
        <v>12</v>
      </c>
      <c r="I73" s="28">
        <v>8</v>
      </c>
      <c r="J73" s="28">
        <v>0</v>
      </c>
      <c r="K73" s="28">
        <v>0</v>
      </c>
      <c r="L73" s="28">
        <v>0</v>
      </c>
      <c r="M73" s="28">
        <v>0</v>
      </c>
      <c r="N73" s="28">
        <v>5</v>
      </c>
      <c r="O73" s="28" t="s">
        <v>476</v>
      </c>
      <c r="P73" s="28" t="s">
        <v>44</v>
      </c>
      <c r="Q73" s="33"/>
      <c r="R73" s="65" t="s">
        <v>230</v>
      </c>
      <c r="S73" s="30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</row>
    <row r="74" spans="1:132" s="80" customFormat="1" ht="24" x14ac:dyDescent="0.25">
      <c r="A74" s="153" t="s">
        <v>475</v>
      </c>
      <c r="B74" s="30">
        <v>6</v>
      </c>
      <c r="C74" s="92" t="s">
        <v>446</v>
      </c>
      <c r="D74" s="65" t="s">
        <v>43</v>
      </c>
      <c r="E74" s="27" t="s">
        <v>398</v>
      </c>
      <c r="F74" s="27" t="s">
        <v>288</v>
      </c>
      <c r="G74" s="28" t="s">
        <v>137</v>
      </c>
      <c r="H74" s="28">
        <v>12</v>
      </c>
      <c r="I74" s="28">
        <v>0</v>
      </c>
      <c r="J74" s="28">
        <v>8</v>
      </c>
      <c r="K74" s="28">
        <v>0</v>
      </c>
      <c r="L74" s="28">
        <v>0</v>
      </c>
      <c r="M74" s="28">
        <v>0</v>
      </c>
      <c r="N74" s="28">
        <v>4</v>
      </c>
      <c r="O74" s="28" t="s">
        <v>476</v>
      </c>
      <c r="P74" s="28" t="s">
        <v>44</v>
      </c>
      <c r="Q74" s="33"/>
      <c r="R74" s="65" t="s">
        <v>237</v>
      </c>
      <c r="S74" s="30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</row>
    <row r="75" spans="1:132" s="80" customFormat="1" ht="24" x14ac:dyDescent="0.25">
      <c r="A75" s="153" t="s">
        <v>475</v>
      </c>
      <c r="B75" s="30">
        <v>6</v>
      </c>
      <c r="C75" s="92" t="s">
        <v>447</v>
      </c>
      <c r="D75" s="65" t="s">
        <v>126</v>
      </c>
      <c r="E75" s="27" t="s">
        <v>399</v>
      </c>
      <c r="F75" s="27" t="s">
        <v>166</v>
      </c>
      <c r="G75" s="28" t="s">
        <v>134</v>
      </c>
      <c r="H75" s="28">
        <v>13</v>
      </c>
      <c r="I75" s="28">
        <v>8</v>
      </c>
      <c r="J75" s="28">
        <v>0</v>
      </c>
      <c r="K75" s="28">
        <v>0</v>
      </c>
      <c r="L75" s="28">
        <v>0</v>
      </c>
      <c r="M75" s="28">
        <v>0</v>
      </c>
      <c r="N75" s="28">
        <v>6</v>
      </c>
      <c r="O75" s="28" t="s">
        <v>30</v>
      </c>
      <c r="P75" s="28" t="s">
        <v>44</v>
      </c>
      <c r="Q75" s="33"/>
      <c r="R75" s="65" t="s">
        <v>236</v>
      </c>
      <c r="S75" s="30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</row>
    <row r="76" spans="1:132" s="80" customFormat="1" ht="36" x14ac:dyDescent="0.25">
      <c r="A76" s="153" t="s">
        <v>475</v>
      </c>
      <c r="B76" s="30">
        <v>7</v>
      </c>
      <c r="C76" s="92" t="s">
        <v>448</v>
      </c>
      <c r="D76" s="65" t="s">
        <v>127</v>
      </c>
      <c r="E76" s="27" t="s">
        <v>221</v>
      </c>
      <c r="F76" s="27" t="s">
        <v>287</v>
      </c>
      <c r="G76" s="28" t="s">
        <v>136</v>
      </c>
      <c r="H76" s="28">
        <v>12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4</v>
      </c>
      <c r="O76" s="28" t="s">
        <v>30</v>
      </c>
      <c r="P76" s="28" t="s">
        <v>44</v>
      </c>
      <c r="Q76" s="33"/>
      <c r="R76" s="65" t="s">
        <v>236</v>
      </c>
      <c r="S76" s="30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</row>
    <row r="77" spans="1:132" s="75" customFormat="1" x14ac:dyDescent="0.25">
      <c r="A77" s="216" t="s">
        <v>36</v>
      </c>
      <c r="B77" s="217"/>
      <c r="C77" s="217"/>
      <c r="D77" s="217"/>
      <c r="E77" s="217"/>
      <c r="F77" s="217"/>
      <c r="G77" s="218"/>
      <c r="H77" s="35">
        <f t="shared" ref="H77:N77" si="7">SUM(H72:H76)</f>
        <v>62</v>
      </c>
      <c r="I77" s="35">
        <f t="shared" si="7"/>
        <v>24</v>
      </c>
      <c r="J77" s="35">
        <f t="shared" si="7"/>
        <v>8</v>
      </c>
      <c r="K77" s="35">
        <f t="shared" si="7"/>
        <v>0</v>
      </c>
      <c r="L77" s="35">
        <f t="shared" si="7"/>
        <v>0</v>
      </c>
      <c r="M77" s="35">
        <f t="shared" si="7"/>
        <v>0</v>
      </c>
      <c r="N77" s="35">
        <f t="shared" si="7"/>
        <v>25</v>
      </c>
      <c r="O77" s="35"/>
      <c r="P77" s="35"/>
      <c r="Q77" s="35"/>
      <c r="R77" s="89"/>
      <c r="S77" s="35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</row>
    <row r="78" spans="1:132" s="8" customFormat="1" ht="13.5" x14ac:dyDescent="0.25">
      <c r="A78" s="74"/>
      <c r="B78" s="46"/>
      <c r="D78" s="47"/>
      <c r="E78" s="108"/>
      <c r="F78" s="61"/>
      <c r="G78" s="48"/>
      <c r="H78" s="49"/>
      <c r="I78" s="49"/>
      <c r="J78" s="49"/>
      <c r="K78" s="49"/>
      <c r="L78" s="49"/>
      <c r="M78" s="49"/>
      <c r="N78" s="50"/>
      <c r="O78" s="51"/>
      <c r="P78" s="51"/>
      <c r="Q78" s="51"/>
      <c r="R78" s="48"/>
      <c r="S78" s="91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</row>
    <row r="79" spans="1:132" s="8" customFormat="1" x14ac:dyDescent="0.25">
      <c r="A79" s="9" t="s">
        <v>274</v>
      </c>
      <c r="B79" s="46"/>
      <c r="D79" s="47"/>
      <c r="E79" s="108"/>
      <c r="F79" s="61"/>
      <c r="G79" s="48"/>
      <c r="H79" s="49"/>
      <c r="I79" s="49"/>
      <c r="J79" s="49"/>
      <c r="K79" s="49"/>
      <c r="L79" s="49"/>
      <c r="M79" s="49"/>
      <c r="N79" s="50"/>
      <c r="O79" s="51"/>
      <c r="P79" s="51"/>
      <c r="Q79" s="51"/>
      <c r="R79" s="48"/>
      <c r="S79" s="91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</row>
    <row r="80" spans="1:132" x14ac:dyDescent="0.2">
      <c r="A80" s="9" t="s">
        <v>275</v>
      </c>
    </row>
    <row r="81" spans="1:1" x14ac:dyDescent="0.2">
      <c r="A81" s="9" t="s">
        <v>276</v>
      </c>
    </row>
  </sheetData>
  <sheetProtection algorithmName="SHA-512" hashValue="DUTmz1UpFjyIkB6Jb2kZgaZd2sPVzpGlxSS/M5kiLYwn2bRn9Bd9lMfjzb0cf1UIc+6tfhEoi9SNjWsWKxft9w==" saltValue="QnBtzezLK+DAl7g3rnfHKA==" spinCount="100000" sheet="1" objects="1" scenarios="1" selectLockedCells="1" selectUnlockedCells="1"/>
  <sortState xmlns:xlrd2="http://schemas.microsoft.com/office/spreadsheetml/2017/richdata2" ref="A58:EF59">
    <sortCondition ref="D58:D59"/>
  </sortState>
  <mergeCells count="15">
    <mergeCell ref="A71:S71"/>
    <mergeCell ref="H9:M9"/>
    <mergeCell ref="H8:M8"/>
    <mergeCell ref="A77:G77"/>
    <mergeCell ref="A6:B6"/>
    <mergeCell ref="A57:G57"/>
    <mergeCell ref="A62:G62"/>
    <mergeCell ref="A69:S69"/>
    <mergeCell ref="A70:S70"/>
    <mergeCell ref="A63:G63"/>
    <mergeCell ref="A42:G42"/>
    <mergeCell ref="A19:G19"/>
    <mergeCell ref="A27:G27"/>
    <mergeCell ref="A34:G34"/>
    <mergeCell ref="A49:G4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&amp;C&amp;10&amp;P</oddFooter>
  </headerFooter>
  <rowBreaks count="2" manualBreakCount="2">
    <brk id="40" max="22" man="1"/>
    <brk id="68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85BB-81A6-40D8-A9F3-25456820F695}">
  <dimension ref="A1:F34"/>
  <sheetViews>
    <sheetView view="pageBreakPreview" zoomScaleNormal="100" zoomScaleSheetLayoutView="100" workbookViewId="0">
      <selection activeCell="A20" sqref="A20"/>
    </sheetView>
  </sheetViews>
  <sheetFormatPr defaultRowHeight="12.75" x14ac:dyDescent="0.2"/>
  <cols>
    <col min="1" max="1" width="109.140625" style="168" customWidth="1"/>
    <col min="2" max="2" width="24.7109375" style="168" customWidth="1"/>
    <col min="3" max="16384" width="9.140625" style="161"/>
  </cols>
  <sheetData>
    <row r="1" spans="1:6" x14ac:dyDescent="0.2">
      <c r="A1" s="158" t="s">
        <v>93</v>
      </c>
      <c r="B1" s="159" t="s">
        <v>94</v>
      </c>
      <c r="C1" s="160"/>
      <c r="D1" s="160"/>
      <c r="E1" s="160"/>
      <c r="F1" s="160"/>
    </row>
    <row r="2" spans="1:6" x14ac:dyDescent="0.2">
      <c r="A2" s="162" t="s">
        <v>450</v>
      </c>
      <c r="B2" s="163" t="s">
        <v>66</v>
      </c>
      <c r="C2" s="160"/>
      <c r="D2" s="160"/>
      <c r="E2" s="160"/>
      <c r="F2" s="160"/>
    </row>
    <row r="3" spans="1:6" x14ac:dyDescent="0.2">
      <c r="A3" s="162"/>
      <c r="B3" s="163"/>
      <c r="C3" s="160"/>
      <c r="D3" s="160"/>
      <c r="E3" s="160"/>
      <c r="F3" s="160"/>
    </row>
    <row r="4" spans="1:6" x14ac:dyDescent="0.2">
      <c r="A4" s="158" t="s">
        <v>95</v>
      </c>
      <c r="B4" s="164"/>
      <c r="C4" s="160"/>
      <c r="D4" s="160"/>
      <c r="E4" s="160"/>
      <c r="F4" s="160"/>
    </row>
    <row r="5" spans="1:6" x14ac:dyDescent="0.2">
      <c r="A5" s="162" t="s">
        <v>451</v>
      </c>
      <c r="B5" s="163" t="s">
        <v>67</v>
      </c>
      <c r="C5" s="160"/>
      <c r="D5" s="160"/>
      <c r="E5" s="160"/>
      <c r="F5" s="160"/>
    </row>
    <row r="6" spans="1:6" x14ac:dyDescent="0.2">
      <c r="A6" s="162" t="s">
        <v>452</v>
      </c>
      <c r="B6" s="163" t="s">
        <v>68</v>
      </c>
      <c r="C6" s="160"/>
      <c r="D6" s="160"/>
      <c r="E6" s="160"/>
      <c r="F6" s="160"/>
    </row>
    <row r="7" spans="1:6" x14ac:dyDescent="0.2">
      <c r="A7" s="162" t="s">
        <v>453</v>
      </c>
      <c r="B7" s="163" t="s">
        <v>96</v>
      </c>
      <c r="C7" s="160"/>
      <c r="D7" s="160"/>
      <c r="E7" s="160"/>
      <c r="F7" s="160"/>
    </row>
    <row r="8" spans="1:6" x14ac:dyDescent="0.2">
      <c r="A8" s="165" t="s">
        <v>454</v>
      </c>
      <c r="B8" s="163" t="s">
        <v>97</v>
      </c>
      <c r="C8" s="166"/>
      <c r="D8" s="160"/>
      <c r="E8" s="160"/>
      <c r="F8" s="160"/>
    </row>
    <row r="9" spans="1:6" x14ac:dyDescent="0.2">
      <c r="A9" s="165" t="s">
        <v>455</v>
      </c>
      <c r="B9" s="163" t="s">
        <v>71</v>
      </c>
      <c r="C9" s="160"/>
      <c r="D9" s="160"/>
      <c r="E9" s="160"/>
      <c r="F9" s="160"/>
    </row>
    <row r="10" spans="1:6" x14ac:dyDescent="0.2">
      <c r="A10" s="165" t="s">
        <v>98</v>
      </c>
      <c r="B10" s="163" t="s">
        <v>99</v>
      </c>
      <c r="C10" s="160"/>
      <c r="D10" s="160"/>
      <c r="E10" s="160"/>
      <c r="F10" s="160"/>
    </row>
    <row r="11" spans="1:6" x14ac:dyDescent="0.2">
      <c r="A11" s="162"/>
      <c r="B11" s="163"/>
      <c r="C11" s="160"/>
      <c r="D11" s="160"/>
      <c r="E11" s="160"/>
      <c r="F11" s="160"/>
    </row>
    <row r="12" spans="1:6" x14ac:dyDescent="0.2">
      <c r="A12" s="162" t="s">
        <v>100</v>
      </c>
      <c r="B12" s="163"/>
      <c r="C12" s="160"/>
      <c r="D12" s="160"/>
      <c r="E12" s="160"/>
      <c r="F12" s="160"/>
    </row>
    <row r="13" spans="1:6" x14ac:dyDescent="0.2">
      <c r="A13" s="162"/>
      <c r="B13" s="163"/>
      <c r="C13" s="160"/>
      <c r="D13" s="160"/>
      <c r="E13" s="160"/>
      <c r="F13" s="160"/>
    </row>
    <row r="14" spans="1:6" x14ac:dyDescent="0.2">
      <c r="A14" s="158" t="s">
        <v>101</v>
      </c>
      <c r="B14" s="164"/>
      <c r="C14" s="160"/>
      <c r="D14" s="160"/>
      <c r="E14" s="160"/>
      <c r="F14" s="160"/>
    </row>
    <row r="15" spans="1:6" x14ac:dyDescent="0.2">
      <c r="A15" s="162" t="s">
        <v>456</v>
      </c>
      <c r="B15" s="163"/>
      <c r="C15" s="160"/>
      <c r="D15" s="160"/>
      <c r="E15" s="160"/>
      <c r="F15" s="160"/>
    </row>
    <row r="16" spans="1:6" x14ac:dyDescent="0.2">
      <c r="A16" s="167" t="s">
        <v>457</v>
      </c>
      <c r="B16" s="163" t="s">
        <v>102</v>
      </c>
      <c r="C16" s="160"/>
      <c r="D16" s="160"/>
      <c r="E16" s="160"/>
      <c r="F16" s="160"/>
    </row>
    <row r="17" spans="1:6" x14ac:dyDescent="0.2">
      <c r="A17" s="167" t="s">
        <v>458</v>
      </c>
      <c r="B17" s="163" t="s">
        <v>103</v>
      </c>
      <c r="C17" s="160"/>
      <c r="D17" s="160"/>
      <c r="E17" s="160"/>
      <c r="F17" s="160"/>
    </row>
    <row r="18" spans="1:6" x14ac:dyDescent="0.2">
      <c r="A18" s="165" t="s">
        <v>459</v>
      </c>
      <c r="B18" s="163" t="s">
        <v>104</v>
      </c>
      <c r="C18" s="166"/>
      <c r="D18" s="160"/>
      <c r="E18" s="160"/>
      <c r="F18" s="160"/>
    </row>
    <row r="19" spans="1:6" x14ac:dyDescent="0.2">
      <c r="A19" s="167" t="s">
        <v>460</v>
      </c>
      <c r="B19" s="163" t="s">
        <v>105</v>
      </c>
      <c r="C19" s="166"/>
      <c r="D19" s="160"/>
      <c r="E19" s="160"/>
      <c r="F19" s="160"/>
    </row>
    <row r="20" spans="1:6" x14ac:dyDescent="0.2">
      <c r="A20" s="167" t="s">
        <v>461</v>
      </c>
      <c r="B20" s="163" t="s">
        <v>106</v>
      </c>
      <c r="C20" s="160"/>
      <c r="D20" s="160"/>
      <c r="E20" s="160"/>
      <c r="F20" s="160"/>
    </row>
    <row r="21" spans="1:6" x14ac:dyDescent="0.2">
      <c r="A21" s="165" t="s">
        <v>462</v>
      </c>
      <c r="B21" s="163" t="s">
        <v>107</v>
      </c>
      <c r="C21" s="166"/>
      <c r="D21" s="160"/>
      <c r="E21" s="160"/>
      <c r="F21" s="160"/>
    </row>
    <row r="22" spans="1:6" x14ac:dyDescent="0.2">
      <c r="A22" s="167" t="s">
        <v>463</v>
      </c>
      <c r="B22" s="163" t="s">
        <v>108</v>
      </c>
      <c r="C22" s="166"/>
      <c r="D22" s="160"/>
      <c r="E22" s="160"/>
      <c r="F22" s="160"/>
    </row>
    <row r="23" spans="1:6" x14ac:dyDescent="0.2">
      <c r="A23" s="167" t="s">
        <v>464</v>
      </c>
      <c r="B23" s="163" t="s">
        <v>109</v>
      </c>
      <c r="C23" s="160"/>
      <c r="D23" s="160"/>
      <c r="E23" s="160"/>
      <c r="F23" s="160"/>
    </row>
    <row r="24" spans="1:6" x14ac:dyDescent="0.2">
      <c r="A24" s="167" t="s">
        <v>465</v>
      </c>
      <c r="B24" s="163" t="s">
        <v>110</v>
      </c>
      <c r="C24" s="160"/>
      <c r="D24" s="160"/>
      <c r="E24" s="160"/>
      <c r="F24" s="160"/>
    </row>
    <row r="25" spans="1:6" x14ac:dyDescent="0.2">
      <c r="A25" s="162"/>
      <c r="B25" s="163"/>
      <c r="C25" s="160"/>
      <c r="D25" s="160"/>
      <c r="E25" s="160"/>
      <c r="F25" s="160"/>
    </row>
    <row r="26" spans="1:6" x14ac:dyDescent="0.2">
      <c r="A26" s="158" t="s">
        <v>111</v>
      </c>
      <c r="B26" s="159"/>
      <c r="C26" s="160"/>
      <c r="D26" s="160"/>
      <c r="E26" s="160"/>
      <c r="F26" s="160"/>
    </row>
    <row r="27" spans="1:6" x14ac:dyDescent="0.2">
      <c r="A27" s="162" t="s">
        <v>466</v>
      </c>
      <c r="B27" s="163"/>
      <c r="C27" s="160"/>
      <c r="D27" s="160"/>
      <c r="E27" s="160"/>
      <c r="F27" s="160"/>
    </row>
    <row r="28" spans="1:6" x14ac:dyDescent="0.2">
      <c r="A28" s="167" t="s">
        <v>467</v>
      </c>
      <c r="B28" s="163" t="s">
        <v>80</v>
      </c>
      <c r="C28" s="160"/>
      <c r="D28" s="160"/>
      <c r="E28" s="160"/>
      <c r="F28" s="160"/>
    </row>
    <row r="29" spans="1:6" x14ac:dyDescent="0.2">
      <c r="A29" s="165" t="s">
        <v>468</v>
      </c>
      <c r="B29" s="163" t="s">
        <v>88</v>
      </c>
      <c r="C29" s="160"/>
      <c r="D29" s="160"/>
      <c r="E29" s="160"/>
      <c r="F29" s="160"/>
    </row>
    <row r="30" spans="1:6" ht="25.5" x14ac:dyDescent="0.2">
      <c r="A30" s="165" t="s">
        <v>469</v>
      </c>
      <c r="B30" s="163" t="s">
        <v>112</v>
      </c>
      <c r="C30" s="160"/>
      <c r="D30" s="160"/>
      <c r="E30" s="160"/>
      <c r="F30" s="160"/>
    </row>
    <row r="31" spans="1:6" ht="25.5" x14ac:dyDescent="0.2">
      <c r="A31" s="165" t="s">
        <v>470</v>
      </c>
      <c r="B31" s="163" t="s">
        <v>84</v>
      </c>
      <c r="C31" s="160"/>
      <c r="D31" s="160"/>
      <c r="E31" s="160"/>
      <c r="F31" s="160"/>
    </row>
    <row r="32" spans="1:6" x14ac:dyDescent="0.2">
      <c r="A32" s="162"/>
      <c r="B32" s="163"/>
      <c r="C32" s="160"/>
      <c r="D32" s="160"/>
      <c r="E32" s="160"/>
      <c r="F32" s="160"/>
    </row>
    <row r="33" spans="1:6" x14ac:dyDescent="0.2">
      <c r="A33" s="165" t="s">
        <v>471</v>
      </c>
      <c r="B33" s="163" t="s">
        <v>76</v>
      </c>
      <c r="C33" s="160"/>
      <c r="D33" s="160"/>
      <c r="E33" s="160"/>
      <c r="F33" s="160"/>
    </row>
    <row r="34" spans="1:6" x14ac:dyDescent="0.2">
      <c r="A34" s="162"/>
      <c r="B34" s="162"/>
      <c r="C34" s="160"/>
      <c r="D34" s="160"/>
      <c r="E34" s="160"/>
      <c r="F34" s="160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06ACC3C6941734B8B13E2B0C1CE65ED" ma:contentTypeVersion="2" ma:contentTypeDescription="Új dokumentum létrehozása." ma:contentTypeScope="" ma:versionID="7ea60ba2999307b7b14803a59788fdb4">
  <xsd:schema xmlns:xsd="http://www.w3.org/2001/XMLSchema" xmlns:xs="http://www.w3.org/2001/XMLSchema" xmlns:p="http://schemas.microsoft.com/office/2006/metadata/properties" xmlns:ns2="30a96657-2d72-4d2c-a92d-7178da479071" targetNamespace="http://schemas.microsoft.com/office/2006/metadata/properties" ma:root="true" ma:fieldsID="ea353661b324b2decbc46903c0c1b828" ns2:_="">
    <xsd:import namespace="30a96657-2d72-4d2c-a92d-7178da479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96657-2d72-4d2c-a92d-7178da479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92C5B9-A933-465F-836D-E884670ED0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B1714-0D86-4709-B495-3625F0664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96657-2d72-4d2c-a92d-7178da479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65C36-3D87-4E99-B1E4-31A7C474B9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0a96657-2d72-4d2c-a92d-7178da47907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Nappali</vt:lpstr>
      <vt:lpstr>English</vt:lpstr>
      <vt:lpstr>Levelező</vt:lpstr>
      <vt:lpstr>Rövidítések</vt:lpstr>
      <vt:lpstr>English!Nyomtatási_cím</vt:lpstr>
      <vt:lpstr>Levelező!Nyomtatási_cím</vt:lpstr>
      <vt:lpstr>Nappali!Nyomtatási_cím</vt:lpstr>
      <vt:lpstr>English!Nyomtatási_terület</vt:lpstr>
      <vt:lpstr>Levelező!Nyomtatási_terület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Szalai Ferenc</cp:lastModifiedBy>
  <cp:revision/>
  <dcterms:created xsi:type="dcterms:W3CDTF">2017-08-27T22:25:18Z</dcterms:created>
  <dcterms:modified xsi:type="dcterms:W3CDTF">2021-08-28T20:49:32Z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0x010100106ACC3C6941734B8B13E2B0C1CE65ED</vt:lpwstr>
  </property>
</Properties>
</file>